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20" windowHeight="12660"/>
  </bookViews>
  <sheets>
    <sheet name="План  2016 ред 30" sheetId="8" r:id="rId1"/>
  </sheets>
  <definedNames>
    <definedName name="_xlnm._FilterDatabase" localSheetId="0" hidden="1">'План  2016 ред 30'!$A$26:$S$26</definedName>
    <definedName name="_xlnm.Print_Titles" localSheetId="0">'План  2016 ред 30'!$26:$26</definedName>
    <definedName name="_xlnm.Print_Area" localSheetId="0">'План  2016 ред 30'!$A$1:$O$163</definedName>
  </definedNames>
  <calcPr calcId="125725" refMode="R1C1"/>
</workbook>
</file>

<file path=xl/calcChain.xml><?xml version="1.0" encoding="utf-8"?>
<calcChain xmlns="http://schemas.openxmlformats.org/spreadsheetml/2006/main">
  <c r="K143" i="8"/>
  <c r="K32" l="1"/>
  <c r="K37"/>
  <c r="K33" l="1"/>
  <c r="K123"/>
  <c r="K84"/>
  <c r="K122" l="1"/>
  <c r="K91"/>
  <c r="K87"/>
  <c r="K86"/>
  <c r="K85"/>
  <c r="K83"/>
  <c r="K82"/>
  <c r="K81"/>
  <c r="K80"/>
  <c r="K77"/>
  <c r="K40"/>
  <c r="K113"/>
  <c r="K67"/>
  <c r="K66"/>
</calcChain>
</file>

<file path=xl/comments1.xml><?xml version="1.0" encoding="utf-8"?>
<comments xmlns="http://schemas.openxmlformats.org/spreadsheetml/2006/main">
  <authors>
    <author>Кондрашина</author>
  </authors>
  <commentList>
    <comment ref="D28" authorId="0">
      <text>
        <r>
          <rPr>
            <b/>
            <sz val="8"/>
            <color indexed="81"/>
            <rFont val="Tahoma"/>
            <family val="2"/>
            <charset val="204"/>
          </rPr>
          <t>Кондрашина:</t>
        </r>
        <r>
          <rPr>
            <sz val="8"/>
            <color indexed="81"/>
            <rFont val="Tahoma"/>
            <family val="2"/>
            <charset val="204"/>
          </rPr>
          <t xml:space="preserve">
20 000 р. Остаток 4 квартала</t>
        </r>
      </text>
    </comment>
  </commentList>
</comments>
</file>

<file path=xl/sharedStrings.xml><?xml version="1.0" encoding="utf-8"?>
<sst xmlns="http://schemas.openxmlformats.org/spreadsheetml/2006/main" count="1214" uniqueCount="455">
  <si>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</si>
  <si>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</si>
  <si>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</si>
  <si>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</si>
  <si>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</si>
  <si>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</si>
  <si>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Единица измерения</t>
  </si>
  <si>
    <t>Сведения о количестве (объеме)</t>
  </si>
  <si>
    <t>Код по ОКАТО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</si>
  <si>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</si>
  <si>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</si>
  <si>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</si>
  <si>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</si>
  <si>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</si>
  <si>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</si>
  <si>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</si>
  <si>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</si>
  <si>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</si>
  <si>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</si>
  <si>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</si>
  <si>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</si>
  <si>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Условия договора</t>
  </si>
  <si>
    <t>ООО "Нижегородтеплогаз"</t>
  </si>
  <si>
    <t>1. Материалы</t>
  </si>
  <si>
    <t>2. Услуги сторонних организаций</t>
  </si>
  <si>
    <t>Наименование</t>
  </si>
  <si>
    <t>№ п/п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</si>
  <si>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</si>
  <si>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</si>
  <si>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</si>
  <si>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</si>
  <si>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</si>
  <si>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</si>
  <si>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</si>
  <si>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</si>
  <si>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</si>
  <si>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</si>
  <si>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</si>
  <si>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</si>
  <si>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Регион поставки
товаров (выполнения работ,оказания услуг)</t>
  </si>
  <si>
    <t>22-401</t>
  </si>
  <si>
    <t>шт</t>
  </si>
  <si>
    <t>22-421</t>
  </si>
  <si>
    <t>нет</t>
  </si>
  <si>
    <t>ед</t>
  </si>
  <si>
    <t>Наименование:
Нижегородская область</t>
  </si>
  <si>
    <t xml:space="preserve">г.Дзержинск </t>
  </si>
  <si>
    <t>Сведения
о начальной (максимальной)
цене договора
(цене лота);
 тыс.руб.
с НДС 18%</t>
  </si>
  <si>
    <t>чел</t>
  </si>
  <si>
    <t>Извещение</t>
  </si>
  <si>
    <t>г. Дзержинск</t>
  </si>
  <si>
    <t>г. Нижний Новгород</t>
  </si>
  <si>
    <t>ИТОГО</t>
  </si>
  <si>
    <t>г. Н. Новгород</t>
  </si>
  <si>
    <t>Утвержден</t>
  </si>
  <si>
    <t>Планируемая дата или период размещения извещения
о закупке
(квартал, год)</t>
  </si>
  <si>
    <t>Поставка материалов для ремонта электрооборудования</t>
  </si>
  <si>
    <t>Поставка материалов для текущего ремонта ТАИиС</t>
  </si>
  <si>
    <t>Поставка материалов для водоподготовки и химпромывки</t>
  </si>
  <si>
    <t xml:space="preserve">Поставка спецодежды </t>
  </si>
  <si>
    <t>г. Н.Новгород</t>
  </si>
  <si>
    <t>да</t>
  </si>
  <si>
    <t xml:space="preserve"> -</t>
  </si>
  <si>
    <t xml:space="preserve">генерального директора ООО "Нижегородтеплогаз"                     </t>
  </si>
  <si>
    <t>л</t>
  </si>
  <si>
    <t>22-401
22-421        22-248</t>
  </si>
  <si>
    <t>г. Нижний Новгород
г.Дзержинск г.Сергач</t>
  </si>
  <si>
    <t>г.Дзержинск</t>
  </si>
  <si>
    <t>22-421      22-248</t>
  </si>
  <si>
    <t>г.Дзержинск г.Сергач</t>
  </si>
  <si>
    <t>Техническое диагностирование котлов, ГРП (ГРУ)</t>
  </si>
  <si>
    <t>ед.</t>
  </si>
  <si>
    <t>22-421,
 22-248-501</t>
  </si>
  <si>
    <t>г. Дзержинск, г.Сергач</t>
  </si>
  <si>
    <t>22-422</t>
  </si>
  <si>
    <t>16</t>
  </si>
  <si>
    <t>17</t>
  </si>
  <si>
    <t>22</t>
  </si>
  <si>
    <t>23</t>
  </si>
  <si>
    <t>24</t>
  </si>
  <si>
    <t>25</t>
  </si>
  <si>
    <t xml:space="preserve">с изменением № согласно приказу  </t>
  </si>
  <si>
    <t>приказом генерального директора</t>
  </si>
  <si>
    <t>ПЛАН ЗАКУПОК
ТОВАРОВ, РАБОТ, УСЛУГ ДЛЯ ООО "НИЖЕГОРОДТЕПЛОГАЗ" НА 2016г.</t>
  </si>
  <si>
    <t>1 квартал
2016г.</t>
  </si>
  <si>
    <t xml:space="preserve">2 квартал
2016г. </t>
  </si>
  <si>
    <t xml:space="preserve">3 квартал
2016г. </t>
  </si>
  <si>
    <t>4 квартал 
2016г.</t>
  </si>
  <si>
    <t>2 квартал 
2016г.</t>
  </si>
  <si>
    <t>3 квартал 
2016г.</t>
  </si>
  <si>
    <t>Канцтовары и бумажная продукция</t>
  </si>
  <si>
    <t>Технические газы</t>
  </si>
  <si>
    <t>Масла и смазки</t>
  </si>
  <si>
    <t>шт.</t>
  </si>
  <si>
    <t>1 квартал                2016г.</t>
  </si>
  <si>
    <t>4 квартал              2016г.</t>
  </si>
  <si>
    <t>1 квартал            2016г.</t>
  </si>
  <si>
    <t>2 квартал            2016г.</t>
  </si>
  <si>
    <t>2 квартал             2016г.</t>
  </si>
  <si>
    <t>2 квартал           2016г.</t>
  </si>
  <si>
    <t>1 квартал           2016г.</t>
  </si>
  <si>
    <t>2 квартал          2016г.</t>
  </si>
  <si>
    <t>1 квартал          2016г.</t>
  </si>
  <si>
    <t>Оказание услуг по страхованию автомобиля КАСКО                                 ООО «Нижегородтеплогаз»</t>
  </si>
  <si>
    <t>22-402</t>
  </si>
  <si>
    <t>2 квартал</t>
  </si>
  <si>
    <t>Оказание услуг по проведению предварительных медицинских осмотров сотрудников ООО "Нижегородтеплогаз" в г.Дзержинске</t>
  </si>
  <si>
    <t>71.12.13</t>
  </si>
  <si>
    <t>Разработка проектов организации санитарно-защитной зоны для котельных ВТСР в г.Дзержинске</t>
  </si>
  <si>
    <t>г.Дзержиснк</t>
  </si>
  <si>
    <t>Оказание услуг по проведению инструментальных измерений выбросов вредных веществ в атмосферу в г.Дзержинске и г.Сергаче</t>
  </si>
  <si>
    <t>2 квартал      2016г.</t>
  </si>
  <si>
    <t>1 квартал      2016г.</t>
  </si>
  <si>
    <t>1 квартал     2016г.</t>
  </si>
  <si>
    <t>4 квартал     2016г.</t>
  </si>
  <si>
    <t>Оказание услуг по информационному сопровождению и обслуживанию справочно-правовых систем                                  «Консультант Плюс»</t>
  </si>
  <si>
    <t>4 квартал           2016г.</t>
  </si>
  <si>
    <t>4 квартал          2016г.</t>
  </si>
  <si>
    <t>4 квартал         2016г.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</si>
  <si>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</si>
  <si>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</si>
  <si>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</si>
  <si>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</si>
  <si>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</si>
  <si>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</si>
  <si>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</si>
  <si>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</si>
  <si>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</si>
  <si>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</si>
  <si>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40</t>
  </si>
  <si>
    <t>42</t>
  </si>
  <si>
    <t>43</t>
  </si>
  <si>
    <t>44</t>
  </si>
  <si>
    <t>45</t>
  </si>
  <si>
    <t>46</t>
  </si>
  <si>
    <t>47</t>
  </si>
  <si>
    <t>38</t>
  </si>
  <si>
    <t>39</t>
  </si>
  <si>
    <t>41</t>
  </si>
  <si>
    <t>1 квартал        2016г.</t>
  </si>
  <si>
    <t>1 квартал       2016г.</t>
  </si>
  <si>
    <t>22-421
22-248 22-401</t>
  </si>
  <si>
    <t>Оказание услуг по поставке автомобильного топлива (бензин марок Аи-92, Аи-95, дизельное топливо) с использованием топливных карт</t>
  </si>
  <si>
    <t>Техническое обслуживание и текущий ремонт газового оборудования, газопроводов и сооружений на них</t>
  </si>
  <si>
    <t>Аварийно-диспетчерское обслуживание газопроводов и газового оборудования</t>
  </si>
  <si>
    <t xml:space="preserve">2.1 Текущий и капитальный ремонт </t>
  </si>
  <si>
    <t xml:space="preserve">2.2 Прочие услуги </t>
  </si>
  <si>
    <t xml:space="preserve">3. Капитальные вложения </t>
  </si>
  <si>
    <t>48</t>
  </si>
  <si>
    <t>Система дозирования реагента СИДР-12дм</t>
  </si>
  <si>
    <t>3 квартал             2016г.</t>
  </si>
  <si>
    <t>Стационарный газоанализатор АГМ-501 м</t>
  </si>
  <si>
    <t>2 квартал        2016г.</t>
  </si>
  <si>
    <t>Закупка у единственного поставщика</t>
  </si>
  <si>
    <t>Оказание услуг по поверке средств измерения</t>
  </si>
  <si>
    <t>Запрос предложений</t>
  </si>
  <si>
    <t>Запрос предложений в эл.форме</t>
  </si>
  <si>
    <t>Запрос предложений в эл. форме</t>
  </si>
  <si>
    <t>г.Дзержинск
г.Сергач                 г.Нижний Новгород</t>
  </si>
  <si>
    <t xml:space="preserve"> Запрос предложений в эл.форме</t>
  </si>
  <si>
    <t xml:space="preserve"> Запрос предложений</t>
  </si>
  <si>
    <t>Июнь             2016г.</t>
  </si>
  <si>
    <t>Август     2016г.</t>
  </si>
  <si>
    <t>Декабрь 2017г.</t>
  </si>
  <si>
    <t>Июль      2016г.</t>
  </si>
  <si>
    <t>Декабрь 2016г.</t>
  </si>
  <si>
    <t>Ноябрь 2016г.</t>
  </si>
  <si>
    <t>Октябрь 2016г.</t>
  </si>
  <si>
    <t>Июль        2016г.</t>
  </si>
  <si>
    <t>Май              2016г.</t>
  </si>
  <si>
    <t>Июль           2016г.</t>
  </si>
  <si>
    <t>Июнь           2016г.</t>
  </si>
  <si>
    <t>Сентябрь 2016г.</t>
  </si>
  <si>
    <t>Декабрь 2019г.</t>
  </si>
  <si>
    <t>Ноябрь       2016г.</t>
  </si>
  <si>
    <t>Май          2016г.</t>
  </si>
  <si>
    <t>Февраль 2016г.</t>
  </si>
  <si>
    <t>Апрель   2016г.</t>
  </si>
  <si>
    <t>Ноябрь    2016г.</t>
  </si>
  <si>
    <t>Май                2016г.</t>
  </si>
  <si>
    <t>18</t>
  </si>
  <si>
    <t>20</t>
  </si>
  <si>
    <t>21</t>
  </si>
  <si>
    <t>Монтаж сетевого насоса 1Д315-50 котельная №33 (в т.ч. демонтаж-монтаж трубопроводов обвязки и запорно-регулирующей арматуры)</t>
  </si>
  <si>
    <t>Монтаж водоподогревательной установки ГВС котельной №25 (АБ V=10 м3, теплообменник, 4 насоса, МРБ, трубопроводы ППР)</t>
  </si>
  <si>
    <t>№ 224-орг от "30" декабря 2015г.</t>
  </si>
  <si>
    <t>Код по ОКПД2</t>
  </si>
  <si>
    <t>Код по ОКВЭД2</t>
  </si>
  <si>
    <t xml:space="preserve"> 20.14</t>
  </si>
  <si>
    <t xml:space="preserve"> 14. 12</t>
  </si>
  <si>
    <t>17.12</t>
  </si>
  <si>
    <t>20.11</t>
  </si>
  <si>
    <t>46.71</t>
  </si>
  <si>
    <t>47.30</t>
  </si>
  <si>
    <t>35.30.4</t>
  </si>
  <si>
    <t xml:space="preserve"> 35.30.4</t>
  </si>
  <si>
    <t>35.30.5</t>
  </si>
  <si>
    <t xml:space="preserve"> 43.21</t>
  </si>
  <si>
    <t xml:space="preserve">  35.30.4</t>
  </si>
  <si>
    <t xml:space="preserve"> 33.14</t>
  </si>
  <si>
    <t>71.12.62</t>
  </si>
  <si>
    <t xml:space="preserve"> 71.12.62</t>
  </si>
  <si>
    <t xml:space="preserve"> 65.12.2</t>
  </si>
  <si>
    <t xml:space="preserve">  71.20</t>
  </si>
  <si>
    <t xml:space="preserve">   86.10</t>
  </si>
  <si>
    <t>71.20.1</t>
  </si>
  <si>
    <t xml:space="preserve">  71.12</t>
  </si>
  <si>
    <t xml:space="preserve">63.99.1 
</t>
  </si>
  <si>
    <t>43.2</t>
  </si>
  <si>
    <t xml:space="preserve">  43.22</t>
  </si>
  <si>
    <t>26.51</t>
  </si>
  <si>
    <t>19.20.21</t>
  </si>
  <si>
    <t>63.9</t>
  </si>
  <si>
    <t>19.2</t>
  </si>
  <si>
    <t>Декабрь 2018г.</t>
  </si>
  <si>
    <t>Капитальный ремонт дымовой трубы котельной №25 г.Дзержинска</t>
  </si>
  <si>
    <t>65.1</t>
  </si>
  <si>
    <r>
      <t xml:space="preserve">№ </t>
    </r>
    <r>
      <rPr>
        <b/>
        <u/>
        <sz val="10"/>
        <color indexed="10"/>
        <rFont val="Times New Roman"/>
        <family val="1"/>
        <charset val="204"/>
      </rPr>
      <t>181-орг</t>
    </r>
    <r>
      <rPr>
        <b/>
        <sz val="10"/>
        <color indexed="10"/>
        <rFont val="Times New Roman"/>
        <family val="1"/>
        <charset val="204"/>
      </rPr>
      <t xml:space="preserve">  от  </t>
    </r>
    <r>
      <rPr>
        <b/>
        <u/>
        <sz val="10"/>
        <color indexed="10"/>
        <rFont val="Times New Roman"/>
        <family val="1"/>
        <charset val="204"/>
      </rPr>
      <t>"29" сентября 2014г.</t>
    </r>
  </si>
  <si>
    <t>49</t>
  </si>
  <si>
    <t>26.20</t>
  </si>
  <si>
    <t>Поставка компьютеров</t>
  </si>
  <si>
    <t>1 квартал             2016г.</t>
  </si>
  <si>
    <t>Март      2016г.</t>
  </si>
  <si>
    <t xml:space="preserve"> 26. 51</t>
  </si>
  <si>
    <t>Май        2016г.</t>
  </si>
  <si>
    <t>25.21.2</t>
  </si>
  <si>
    <t>25.21.12.000</t>
  </si>
  <si>
    <t>Поставка секций к котлу "Энергия-3м"</t>
  </si>
  <si>
    <t>25.73</t>
  </si>
  <si>
    <t>Поставка инструмента</t>
  </si>
  <si>
    <t>Поставка огнеупоров и керамического кирпича</t>
  </si>
  <si>
    <t>23.20</t>
  </si>
  <si>
    <t>23.20.11</t>
  </si>
  <si>
    <t>20.14.7</t>
  </si>
  <si>
    <t>20.59.52.193</t>
  </si>
  <si>
    <t>Поставка комплексона ОПТИОН-313-2 (OPTION-313-2)</t>
  </si>
  <si>
    <t>50</t>
  </si>
  <si>
    <t>51</t>
  </si>
  <si>
    <t>52</t>
  </si>
  <si>
    <t>53</t>
  </si>
  <si>
    <t>54</t>
  </si>
  <si>
    <t>55</t>
  </si>
  <si>
    <t>Капитальный ремонт кровли котельной №38Н г.Дзержинска</t>
  </si>
  <si>
    <t>м2</t>
  </si>
  <si>
    <t>43.91</t>
  </si>
  <si>
    <t>43.91.19.110</t>
  </si>
  <si>
    <t>43.12.1</t>
  </si>
  <si>
    <t>43.12.11.140</t>
  </si>
  <si>
    <t>Вырубка деревьев в охранной зоне надземных участков тепловых сетей котельных №№26Н,35 г.Дзержинска</t>
  </si>
  <si>
    <t>0 55</t>
  </si>
  <si>
    <t>кг</t>
  </si>
  <si>
    <t>Работы по текущему ремонту обмуровки и гарнитуры 82 котлов для подготовки к режимно-наладочным испытаниям, режимно-наладочные испытания 115 котлов в котельных г. Дзержинска</t>
  </si>
  <si>
    <t xml:space="preserve">Работы по химической промывке 240 котлов, подготовке к проведению химической промывки и восстановле-нию обмуровки котлов после хими-ческой промывки 166 котлов на котельных г.Дзержинска на период с 2016 по 2018гг.                 </t>
  </si>
  <si>
    <t>Декабрь       2016г.</t>
  </si>
  <si>
    <t>37</t>
  </si>
  <si>
    <t>Поставка принтеров</t>
  </si>
  <si>
    <t>56</t>
  </si>
  <si>
    <t>Приобретение запорной арматуры</t>
  </si>
  <si>
    <t>Март         2016г.</t>
  </si>
  <si>
    <t>Апрель  2016г.</t>
  </si>
  <si>
    <t>43.3</t>
  </si>
  <si>
    <t>Текущий ремонт зданий котельных №№27,55 г.Дзержинска</t>
  </si>
  <si>
    <t>Текущий ремонт здания котельной №23 г.Дзержинска</t>
  </si>
  <si>
    <t>Текущий ремонт здания котельной №42 г.Дзержинска</t>
  </si>
  <si>
    <t>28.14.1</t>
  </si>
  <si>
    <t>28.14</t>
  </si>
  <si>
    <t>57</t>
  </si>
  <si>
    <t>58</t>
  </si>
  <si>
    <t>59</t>
  </si>
  <si>
    <t>60</t>
  </si>
  <si>
    <t>61</t>
  </si>
  <si>
    <t>Текущий ремонт зданий котельных №№15, 26Н  г.Дзержинска</t>
  </si>
  <si>
    <t>62</t>
  </si>
  <si>
    <t>63</t>
  </si>
  <si>
    <t>64</t>
  </si>
  <si>
    <t>Текущий ремонт тепловой сети котельной №64Н на участках: от 64ТК7 до 64ТК143а, от 64ТК146 до 64ТК148 г.Дзержинска</t>
  </si>
  <si>
    <t>Текущий ремонт магистрали системы отопления котельной №54 на участках: от 54ТК2 до 54ТК4, от 54ТК4 до 54ТК5, от 54ТК4 до 54ТК11 г.Дзержинск</t>
  </si>
  <si>
    <t>Капитальный ремонт котельных №№ 1Н, 15, 23, 26Н, 29Н, 42, 44Н, 47Н, 48Н, 61, 62, 64Н (Устройство дренажных колодцев), текущий ремонт котельных №№ 33, 35, 53 г.Дзержинска</t>
  </si>
  <si>
    <t>35.1</t>
  </si>
  <si>
    <t>Апрель-       Май               2016г.</t>
  </si>
  <si>
    <t>Текущий ремонт тепловых сетей отопления. Ремонт ТК с нанесением гидроизоляционного  покрытия (мастика "Вектор-Магистраль") на трубопроводы (котельные №23,42,22,25 г.Дзержинска).</t>
  </si>
  <si>
    <t>Приобретение мембран к мембранно-расширительным бакам</t>
  </si>
  <si>
    <t>Приобретение запасных частей для насосов</t>
  </si>
  <si>
    <t>25.30.12.118</t>
  </si>
  <si>
    <t>25.30.1</t>
  </si>
  <si>
    <t>28.13.14</t>
  </si>
  <si>
    <t>28.13</t>
  </si>
  <si>
    <t>2 квартал    2016г.</t>
  </si>
  <si>
    <t>Поставка экскаватора-погрузчика</t>
  </si>
  <si>
    <t>28.92.27</t>
  </si>
  <si>
    <t>28.92.30</t>
  </si>
  <si>
    <t>29.10.5</t>
  </si>
  <si>
    <t>29.10.59.130</t>
  </si>
  <si>
    <t>25.93</t>
  </si>
  <si>
    <t>25.93.15.120</t>
  </si>
  <si>
    <t>Приобретение электродов</t>
  </si>
  <si>
    <t>Приобретение металлопроката и труб</t>
  </si>
  <si>
    <t>24.10</t>
  </si>
  <si>
    <t>22.19</t>
  </si>
  <si>
    <t>Приобретение резинотехнических изделий</t>
  </si>
  <si>
    <t>Приобретение инструмента</t>
  </si>
  <si>
    <t>Апрель 2016г.</t>
  </si>
  <si>
    <t>65</t>
  </si>
  <si>
    <t>66</t>
  </si>
  <si>
    <t>67</t>
  </si>
  <si>
    <t>68</t>
  </si>
  <si>
    <t>69</t>
  </si>
  <si>
    <t>70</t>
  </si>
  <si>
    <t>71</t>
  </si>
  <si>
    <t>72</t>
  </si>
  <si>
    <t>Запрос предложений в эл. Форме</t>
  </si>
  <si>
    <t>Июнь    2016г.</t>
  </si>
  <si>
    <t>Май       2016г.</t>
  </si>
  <si>
    <t>Май      2016г.</t>
  </si>
  <si>
    <t>Поставка вакуумной машины КО-503В2, каналопромывочной машины КО-514</t>
  </si>
  <si>
    <t>Капитальный ремонт стальных котлов марки «НР-18М» в котельных №№ 25, 49, 50 и чугунного котла  марки «Энергия-3М» в котельной № 59 г. Дзержинска</t>
  </si>
  <si>
    <t>Текущий ремонт арендуемых нежилых помещений, расположенных по адресам: г.Н.Новгород, ул.Аксакова,38А и г.Дзержинск, ул.Свердлова,67А</t>
  </si>
  <si>
    <t>Июль    2016г.</t>
  </si>
  <si>
    <t xml:space="preserve">г. Нижний Новгород г.Дзержинск </t>
  </si>
  <si>
    <t>35.30.12</t>
  </si>
  <si>
    <t>Август          2016г.</t>
  </si>
  <si>
    <t>Текущий ремонт тепловой сети котельной №38Н на участках: 38ТК10-38ТК49, 38ТК14-38ТК33, 38ТК51-38ТК65</t>
  </si>
  <si>
    <t xml:space="preserve">  43.3</t>
  </si>
  <si>
    <t>73</t>
  </si>
  <si>
    <t>74</t>
  </si>
  <si>
    <t>Капитальный ремонт магистрали системы отопления котельной №32 на участках: от 32ТК6 до 32ТК7, от 32ТК10а до 32ТК13</t>
  </si>
  <si>
    <t>Август         2016г.</t>
  </si>
  <si>
    <t>Текущий ремонт котельных №№ 31, 32, 46 г. Дзержинска (Ремонт вводов ХВС)</t>
  </si>
  <si>
    <t>75</t>
  </si>
  <si>
    <t xml:space="preserve">Работы по текущему ремонту трубопроводов и тепломеханического оборудования котельных: №№1,15,20,23,26,28,29,35,38,40,42,43,44,47,48,61,62,64 г.Дзержинска  </t>
  </si>
  <si>
    <t>Сентябрь
2016г.</t>
  </si>
  <si>
    <t>Текущий ремонт магистралей систем отопления (в пределах тепловых камер) котельных №№50,54, тепловых сетей отопления (в пределах тепловых камер) от котельных №№28,29;  наладка и регулировка магистралей систем отопления котельных №№50,54 и тепловых сетей отопления от котельных №№28,29 г.Дзержинска</t>
  </si>
  <si>
    <t xml:space="preserve">Июль-Ноябрь 2016г. </t>
  </si>
  <si>
    <t>Капитальный ремонт зданий котельных №№ 22, 25 г. Дзержинска и нежилых зданий (газовые блочные котельные) №№ 80, 81, 82, 83 г. Сергача, текущий ремонт зданий котельных №№ 37, 45, 46, 53, 54, 55 г. Дзержинска (ремонт силовой электропроводки и электрооборудования), испытание и измерение электро-оборудования котельных №№ 1(Н), 15, 20, 23, 26(Н), 28, 29(Н), 35, 38(Н), 40, 42, 43(Н), 44(Н), 47(Н), 48(Н), 60, 61, 62, 64(Н), 8, 13, 22, 25, 27, 31, 32, 33, 34, 36, 37, 45, 46, 49, 50, 51, 52, 53, 54, 55, 56, 57, 58, 59 г. Дзержинска и котельных №№ 80, 81, 82, 83, 84, 85, 86, 87 г. Сергача</t>
  </si>
  <si>
    <t>г. Дзержинск г.Сергач</t>
  </si>
  <si>
    <t>22-421   22-248</t>
  </si>
  <si>
    <t>Текущий ремонт зданий котельных №49 г. Дзержинска, №87 г. Сергача</t>
  </si>
  <si>
    <t>26.51.53.110</t>
  </si>
  <si>
    <t>Поставка сигнализаторов загазованности "Seitron"</t>
  </si>
  <si>
    <t>Поставка фасованных автомобильных масел, смазок и технических жидкостей</t>
  </si>
  <si>
    <t>31.01</t>
  </si>
  <si>
    <t>31.01.12</t>
  </si>
  <si>
    <t>Поставка офисной мебели</t>
  </si>
  <si>
    <t>22-403</t>
  </si>
  <si>
    <t>Выполнение работ по капитальному ремонту здания котельной №35 г. Дзержинска (Ремонт кровли)</t>
  </si>
  <si>
    <t xml:space="preserve">г. Дзержинск </t>
  </si>
  <si>
    <t>Выполнение работ по капитальному ремонту здания котельной №64Н г. Дзержинска</t>
  </si>
  <si>
    <t>Выполнение работ по капитальному ремонту тепловой сети котельной №64Н на участке от 64Ш156 до 64ТК162 г. Дзержинска</t>
  </si>
  <si>
    <t>Выполнение работ по текущему ремонту магистрали системы отопления котельной №55 на участке от 55ТК4 до 55УТ12 г. Дзержинска</t>
  </si>
  <si>
    <t>Выполнение работ по внеплановому текущему ремонту оборудования диспетчеризации котельных, находящихся на территории г.Дзержинска, г.Сергача</t>
  </si>
  <si>
    <t xml:space="preserve">
22-421        22-248</t>
  </si>
  <si>
    <t xml:space="preserve">
г.Дзержинск г.Сергач</t>
  </si>
  <si>
    <t>Выполнение работ по внеплановому текущему ремонту автоматики безопасности и регулирования котельных находящихся на территории г.Нижнего Новгорода, г.Дзержинска, г.Сергача</t>
  </si>
  <si>
    <t>Выполнение работ по внеплановому ремонту измерительных комплексов газа, тепловой энергии и воды котельных, находящихся на территории г.Нижнего Новгорода, г.Дзержинска, г.Сергача</t>
  </si>
  <si>
    <t>Текущий ремонт газогорелочных устройств  на котельных г. Дзержинска</t>
  </si>
  <si>
    <t>78</t>
  </si>
  <si>
    <t>79</t>
  </si>
  <si>
    <t>80</t>
  </si>
  <si>
    <t>81</t>
  </si>
  <si>
    <t>82</t>
  </si>
  <si>
    <t>Выполнение работ по капитальному ремонту магистрали системы отопления: котельной №46 на участках: от 46ТК4 до 46ТК7, от т.А (В ж/д №35 ул. Грибоедова) до 46ТК6; по текущему ремонту магистрали системы отопления котельной №32 на участке от 32УТ25 до 32ТК5 г. Дзержинска</t>
  </si>
  <si>
    <t>3 квартал            2016г.</t>
  </si>
  <si>
    <t>Август  2016г.</t>
  </si>
  <si>
    <t>Приобретение лакокрасочных материалов</t>
  </si>
  <si>
    <t>84</t>
  </si>
  <si>
    <t>85</t>
  </si>
  <si>
    <t>86</t>
  </si>
  <si>
    <t>87</t>
  </si>
  <si>
    <t>Приобретение легкового автомобиля Hyundai Genesis</t>
  </si>
  <si>
    <t>Август      2016г.</t>
  </si>
  <si>
    <t>88</t>
  </si>
  <si>
    <t>20.30.2</t>
  </si>
  <si>
    <t>20.30.22.110</t>
  </si>
  <si>
    <t>Капитальный ремонт зданий котельных №№21,42,61 г.Дзержинск (охранно-пожарная сигнализация)</t>
  </si>
  <si>
    <t>3 квартал           2016г.</t>
  </si>
  <si>
    <t>Выполнение работ по текущему ремонту тепловой сети котельной №61 на участке от 61ТК46 до 61ТК47 г. Дзержинска</t>
  </si>
  <si>
    <t>Выполнение работ по текущему ремонту магистрали системы отопления котельной №27 на участке от 27ТК21 до 27ТК13а г. Дзержинска</t>
  </si>
  <si>
    <t>Выполнение работ по текущему ремонту магистрали системы отопления котельной №31 на участке от 31ТК11 до 31ТК14 г. Дзержинска</t>
  </si>
  <si>
    <t>Выполнение работ по текущему ремонту тепловой сети котельной №47Н на участке от 47ТК7 до 47ТК24 г. Дзержинска</t>
  </si>
  <si>
    <t>Сентябрь        2016г.</t>
  </si>
  <si>
    <t>89</t>
  </si>
  <si>
    <t>90</t>
  </si>
  <si>
    <t>91</t>
  </si>
  <si>
    <t>3 квартал</t>
  </si>
  <si>
    <t>Август             2016г.</t>
  </si>
  <si>
    <t>45.19</t>
  </si>
  <si>
    <t>45.19.1</t>
  </si>
  <si>
    <t>Капитальный ремонт котловой автоматики безопасности в котельных  №№58,55 г.Дзержинска. Проектные. Монтажные, ПНР</t>
  </si>
  <si>
    <t>19</t>
  </si>
  <si>
    <t>Апрель     2016г.</t>
  </si>
  <si>
    <t xml:space="preserve">Оказание услуг по страхованию транспортного средства (КАСКО) Hyundai Genesis </t>
  </si>
  <si>
    <t>Капитальный ремонт  пластинчатых ТО котельных  №48(1,2), 61(1), 64(1) г.Дзержинска и  №82(1,2) г.Сергача с полной заменой прокладок и частичной заменой пластин</t>
  </si>
  <si>
    <t>3 квартал           2016</t>
  </si>
  <si>
    <t>Август-Сентябрь                         2016г.</t>
  </si>
  <si>
    <t>Август-Сентябрь      2016г.</t>
  </si>
  <si>
    <t>Сентябрь  2016г.</t>
  </si>
  <si>
    <t>Сентябрь    2016г.</t>
  </si>
  <si>
    <t>Выполнение работ по текущему ремонту магистрали системы отопления котельной №57 на участке от котельной до 57ТК4 г.Дзержинска</t>
  </si>
  <si>
    <t>Выполнение работ по текущему ремонту магистрали системы отопления котельной №54 на участке от 54ТК12 до 54ТК13  г.Дзержинска</t>
  </si>
  <si>
    <t xml:space="preserve"> 64.92</t>
  </si>
  <si>
    <t>64.92</t>
  </si>
  <si>
    <t>Оказание услуг по предоставлению кредитной линии с лимитом задолженности</t>
  </si>
  <si>
    <t>Сентябрь             2017г.</t>
  </si>
  <si>
    <t>4 квартал            2016г.</t>
  </si>
  <si>
    <t>Приобретение электрического оборудования</t>
  </si>
  <si>
    <t>34</t>
  </si>
  <si>
    <t>76</t>
  </si>
  <si>
    <t>77</t>
  </si>
  <si>
    <t>83</t>
  </si>
  <si>
    <t>92</t>
  </si>
  <si>
    <t>Поставка автомобильных шин и дисков</t>
  </si>
  <si>
    <t>29.32.30.220</t>
  </si>
  <si>
    <t>29.3</t>
  </si>
  <si>
    <t xml:space="preserve">И.о. генерального директора ООО "Нижегородтеплогаз"                     </t>
  </si>
  <si>
    <t>Оказание услуг по проведению лабораторного контроля качества воды ГВС и инструментальные измерения факторов производственной среды  в рабочей зоне в г.Дзержинске</t>
  </si>
  <si>
    <t>93</t>
  </si>
  <si>
    <t>4 квартал             2016г.</t>
  </si>
  <si>
    <t>Декабрь      2016г.</t>
  </si>
  <si>
    <t xml:space="preserve">46.51.2 </t>
  </si>
  <si>
    <t>62.01.2</t>
  </si>
  <si>
    <t xml:space="preserve">Право на использование программного обеспечения WinSvrSTDCore SNGL LicSAPk OLP NL 2Lic CoreLic, WinSvrCAL SNGL LicSAPk OLP NL DvcCAL </t>
  </si>
  <si>
    <t>Декабрь        2017г.</t>
  </si>
  <si>
    <t>Работы по текущему ремонту обмуровки и гарнитуры 33 котлов для подготовки к режимно-наладочным испытаниям, режимно-наладочные испытания 92 котлов в котельных г. Дзержинска и г.Сергача</t>
  </si>
  <si>
    <t>469-80-01; 469-80-02 факс</t>
  </si>
  <si>
    <t>603005, г. Нижний Новгород, ул. Ульянова, 10А, офисы 301-325</t>
  </si>
  <si>
    <t>ntg@nntg.ru</t>
  </si>
  <si>
    <t>94</t>
  </si>
  <si>
    <t>Приобретение видеотехники и электроники</t>
  </si>
  <si>
    <t>Декабрь     2016г.</t>
  </si>
  <si>
    <t>26.40    26.20</t>
  </si>
  <si>
    <t xml:space="preserve">47.41.1           26.40         </t>
  </si>
  <si>
    <t>95</t>
  </si>
  <si>
    <t>4 квартал      2016г.</t>
  </si>
  <si>
    <t>33.12</t>
  </si>
  <si>
    <t>Выполнение работ по диагностике, техническому обслуживанию, ремонту, центровке и динамической балансировке роторного оборудования на котельных гг. Дзержинска, Сергача, Н.Новгорода</t>
  </si>
  <si>
    <t>Август      2017г.</t>
  </si>
  <si>
    <t>Текущий ремонт участков тепловых сетей котельных №№ 29Н, 38Н, 64Н и участков магистрали системы отопления котельной №54 г. Дзержинска</t>
  </si>
  <si>
    <t>96</t>
  </si>
  <si>
    <t>97</t>
  </si>
  <si>
    <t>98</t>
  </si>
  <si>
    <t>99</t>
  </si>
  <si>
    <t>Аварийный ремонт стального котла №11 марки НР-18(М) в котельной №50 г. Дзержинск</t>
  </si>
  <si>
    <t>Текущий ремонт участков тепловых сетей котельных №№ 62, 64Н и участков магистралей систем отопления котельных №№ 31, 50, 57 г. Дзержинска</t>
  </si>
  <si>
    <t>Декабрь        2016г.</t>
  </si>
  <si>
    <t>100</t>
  </si>
  <si>
    <t>22-421
22-248</t>
  </si>
  <si>
    <t>Выполнение работ по сервисному обслуживанию установок реагентной водоподготовки СИДР-12 на котельных г.Дзержинска, г.Сергача</t>
  </si>
  <si>
    <t>101</t>
  </si>
  <si>
    <t>Аварийный ремонт автоматики безопасности и регулирования котла  № 1 котельной № 40 г.Дзержинска</t>
  </si>
  <si>
    <t>102</t>
  </si>
  <si>
    <t>103</t>
  </si>
  <si>
    <t>104</t>
  </si>
  <si>
    <t>105</t>
  </si>
  <si>
    <t>№ 274-зп от "26"декабря 2016г.</t>
  </si>
  <si>
    <t xml:space="preserve">с изменением №30 согласно приказу  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</si>
</sst>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0_ ;\-#,##0.00\ "/>
    <numFmt numFmtId="166" formatCode="0.00_ ;\-0.00\ "/>
  </numFmts>
  <fonts count="24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u/>
      <sz val="10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.4499999999999993"/>
      <color theme="1"/>
      <name val="Times New Roman"/>
      <family val="1"/>
      <charset val="204"/>
    </font>
    <font>
      <b/>
      <sz val="9.4499999999999993"/>
      <color indexed="8"/>
      <name val="Calibri"/>
      <family val="2"/>
      <charset val="204"/>
    </font>
    <font>
      <sz val="9.4499999999999993"/>
      <name val="Times New Roman"/>
      <family val="1"/>
      <charset val="204"/>
    </font>
    <font>
      <b/>
      <sz val="9.4499999999999993"/>
      <name val="Calibri"/>
      <family val="2"/>
      <charset val="204"/>
    </font>
    <font>
      <u/>
      <sz val="9.449999999999999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164" fontId="1" fillId="0" borderId="0" applyFont="0" applyFill="0" applyBorder="0" applyAlignment="0" applyProtection="0"/>
  </cellStyleXfs>
  <cellXfs count="228">
    <xf numFmtId="0" fontId="0" fillId="0" borderId="0" xfId="0"/>
    <xf numFmtId="0" fontId="2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Border="1" applyAlignment="1">
      <alignment horizontal="center" wrapText="1"/>
    </xf>
    <xf numFmtId="164" fontId="2" fillId="0" borderId="0" xfId="2" applyFont="1" applyBorder="1" applyAlignment="1">
      <alignment horizontal="center"/>
    </xf>
    <xf numFmtId="164" fontId="10" fillId="0" borderId="0" xfId="2" applyFont="1" applyBorder="1" applyAlignment="1">
      <alignment horizontal="center" wrapText="1"/>
    </xf>
    <xf numFmtId="164" fontId="11" fillId="0" borderId="0" xfId="2" applyFont="1" applyBorder="1" applyAlignment="1">
      <alignment horizontal="center" wrapText="1"/>
    </xf>
    <xf numFmtId="164" fontId="10" fillId="0" borderId="0" xfId="0" applyNumberFormat="1" applyFont="1" applyBorder="1" applyAlignment="1">
      <alignment horizontal="center" wrapText="1"/>
    </xf>
    <xf numFmtId="0" fontId="2" fillId="0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165" fontId="2" fillId="0" borderId="0" xfId="0" applyNumberFormat="1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4" fillId="0" borderId="0" xfId="0" applyFont="1" applyBorder="1" applyAlignment="1">
      <alignment horizontal="left"/>
    </xf>
    <xf numFmtId="164" fontId="4" fillId="0" borderId="0" xfId="2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4" fillId="0" borderId="0" xfId="0" applyFont="1" applyBorder="1" applyAlignment="1">
      <alignment vertical="distributed"/>
    </xf>
    <xf numFmtId="0" fontId="2" fillId="0" borderId="0" xfId="0" applyFont="1"/>
    <xf numFmtId="0" fontId="5" fillId="2" borderId="0" xfId="0" applyFont="1" applyFill="1" applyBorder="1"/>
    <xf numFmtId="0" fontId="13" fillId="2" borderId="0" xfId="0" applyFont="1" applyFill="1" applyBorder="1"/>
    <xf numFmtId="0" fontId="6" fillId="2" borderId="0" xfId="0" applyFont="1" applyFill="1"/>
    <xf numFmtId="0" fontId="14" fillId="2" borderId="0" xfId="0" applyFont="1" applyFill="1"/>
    <xf numFmtId="0" fontId="2" fillId="0" borderId="0" xfId="0" applyFont="1" applyFill="1"/>
    <xf numFmtId="0" fontId="6" fillId="0" borderId="0" xfId="0" applyFont="1"/>
    <xf numFmtId="0" fontId="2" fillId="2" borderId="0" xfId="0" applyFont="1" applyFill="1" applyAlignment="1">
      <alignment vertical="center"/>
    </xf>
    <xf numFmtId="165" fontId="2" fillId="0" borderId="1" xfId="2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165" fontId="2" fillId="0" borderId="1" xfId="2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165" fontId="2" fillId="2" borderId="1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0" fillId="0" borderId="0" xfId="0" applyFont="1"/>
    <xf numFmtId="0" fontId="12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165" fontId="2" fillId="2" borderId="1" xfId="2" applyNumberFormat="1" applyFont="1" applyFill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wrapText="1"/>
    </xf>
    <xf numFmtId="165" fontId="2" fillId="0" borderId="0" xfId="0" applyNumberFormat="1" applyFont="1" applyBorder="1" applyAlignment="1"/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5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2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165" fontId="2" fillId="2" borderId="14" xfId="2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14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166" fontId="2" fillId="2" borderId="14" xfId="2" applyNumberFormat="1" applyFont="1" applyFill="1" applyBorder="1" applyAlignment="1">
      <alignment horizontal="center" vertical="center" wrapText="1"/>
    </xf>
    <xf numFmtId="166" fontId="2" fillId="2" borderId="1" xfId="2" applyNumberFormat="1" applyFont="1" applyFill="1" applyBorder="1" applyAlignment="1">
      <alignment horizontal="center" vertical="center" wrapText="1"/>
    </xf>
    <xf numFmtId="166" fontId="2" fillId="0" borderId="1" xfId="2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2" fillId="0" borderId="1" xfId="2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0" fillId="2" borderId="0" xfId="0" applyFont="1" applyFill="1" applyBorder="1"/>
    <xf numFmtId="0" fontId="20" fillId="2" borderId="0" xfId="0" applyFont="1" applyFill="1"/>
    <xf numFmtId="0" fontId="21" fillId="0" borderId="0" xfId="0" applyFont="1" applyFill="1"/>
    <xf numFmtId="0" fontId="21" fillId="0" borderId="0" xfId="0" applyFont="1" applyFill="1" applyAlignment="1">
      <alignment vertical="top" wrapText="1"/>
    </xf>
    <xf numFmtId="0" fontId="21" fillId="2" borderId="0" xfId="0" applyFont="1" applyFill="1" applyAlignment="1">
      <alignment horizontal="left" vertical="center"/>
    </xf>
    <xf numFmtId="0" fontId="22" fillId="2" borderId="0" xfId="0" applyFont="1" applyFill="1"/>
    <xf numFmtId="4" fontId="4" fillId="0" borderId="17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 applyAlignment="1">
      <alignment horizontal="center" wrapText="1"/>
    </xf>
    <xf numFmtId="165" fontId="4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19" fillId="0" borderId="0" xfId="0" applyFont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3" fillId="2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tg@nntg.ru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8"/>
  <sheetViews>
    <sheetView tabSelected="1" topLeftCell="A116" zoomScale="94" zoomScaleNormal="94" zoomScaleSheetLayoutView="100" zoomScalePageLayoutView="75" workbookViewId="0">
      <selection activeCell="J122" sqref="J122"/>
    </sheetView>
  </sheetViews>
  <sheetFormatPr defaultRowHeight="12.75"/>
  <cols>
    <col min="1" max="1" width="4.42578125" style="20" customWidth="1"/>
    <col min="2" max="2" width="7.85546875" style="4" customWidth="1"/>
    <col min="3" max="3" width="10" style="4" customWidth="1"/>
    <col min="4" max="4" width="31.28515625" style="4" customWidth="1"/>
    <col min="5" max="5" width="13.85546875" style="4" customWidth="1"/>
    <col min="6" max="6" width="8.28515625" style="4" customWidth="1"/>
    <col min="7" max="7" width="9.42578125" style="4" customWidth="1"/>
    <col min="8" max="8" width="10.140625" style="4" customWidth="1"/>
    <col min="9" max="9" width="8" style="4" customWidth="1"/>
    <col min="10" max="10" width="14.28515625" style="4" customWidth="1"/>
    <col min="11" max="11" width="14.7109375" style="4" customWidth="1"/>
    <col min="12" max="12" width="14.140625" style="4" customWidth="1"/>
    <col min="13" max="13" width="11.42578125" style="4" customWidth="1"/>
    <col min="14" max="14" width="14.85546875" style="4" customWidth="1"/>
    <col min="15" max="15" width="9.42578125" style="4" customWidth="1"/>
    <col min="16" max="19" width="9.140625" style="15"/>
    <col min="20" max="16384" width="9.140625" style="4"/>
  </cols>
  <sheetData>
    <row r="1" spans="1:19">
      <c r="L1" s="219" t="s">
        <v>54</v>
      </c>
      <c r="M1" s="219"/>
      <c r="N1" s="219"/>
      <c r="O1" s="219"/>
      <c r="P1" s="127"/>
      <c r="Q1" s="33"/>
    </row>
    <row r="2" spans="1:19">
      <c r="L2" s="219" t="s">
        <v>82</v>
      </c>
      <c r="M2" s="219"/>
      <c r="N2" s="219"/>
      <c r="O2" s="219"/>
      <c r="P2" s="128"/>
      <c r="Q2" s="34"/>
    </row>
    <row r="3" spans="1:19">
      <c r="L3" s="219" t="s">
        <v>22</v>
      </c>
      <c r="M3" s="219"/>
      <c r="N3" s="219"/>
      <c r="O3" s="219"/>
      <c r="P3" s="128"/>
      <c r="Q3" s="34"/>
    </row>
    <row r="4" spans="1:19">
      <c r="L4" s="221" t="s">
        <v>185</v>
      </c>
      <c r="M4" s="221"/>
      <c r="N4" s="221"/>
      <c r="O4" s="221"/>
      <c r="P4" s="128"/>
      <c r="Q4" s="34"/>
    </row>
    <row r="5" spans="1:19" ht="24" customHeight="1">
      <c r="L5" s="222" t="s">
        <v>454</v>
      </c>
      <c r="M5" s="222"/>
      <c r="N5" s="222"/>
      <c r="O5" s="222"/>
      <c r="P5" s="128"/>
      <c r="Q5" s="34"/>
    </row>
    <row r="6" spans="1:19" ht="14.25" customHeight="1">
      <c r="L6" s="129" t="s">
        <v>413</v>
      </c>
      <c r="M6" s="130"/>
      <c r="N6" s="130"/>
      <c r="O6" s="130"/>
      <c r="P6" s="128"/>
      <c r="Q6" s="34"/>
    </row>
    <row r="7" spans="1:19">
      <c r="L7" s="223" t="s">
        <v>453</v>
      </c>
      <c r="M7" s="223"/>
      <c r="N7" s="223"/>
      <c r="O7" s="131"/>
      <c r="P7" s="132"/>
      <c r="Q7" s="36"/>
    </row>
    <row r="8" spans="1:19" ht="0.75" customHeight="1">
      <c r="L8" s="37"/>
      <c r="M8" s="37"/>
      <c r="N8" s="32"/>
      <c r="O8" s="38"/>
      <c r="P8" s="35"/>
      <c r="Q8" s="36"/>
    </row>
    <row r="9" spans="1:19" hidden="1">
      <c r="L9" s="210" t="s">
        <v>81</v>
      </c>
      <c r="M9" s="210"/>
      <c r="N9" s="210"/>
      <c r="O9" s="210"/>
      <c r="P9" s="12"/>
      <c r="Q9" s="12"/>
    </row>
    <row r="10" spans="1:19" hidden="1">
      <c r="L10" s="37" t="s">
        <v>63</v>
      </c>
      <c r="M10" s="11"/>
      <c r="N10" s="11"/>
      <c r="O10" s="11"/>
      <c r="P10" s="12"/>
      <c r="Q10" s="12"/>
    </row>
    <row r="11" spans="1:19" hidden="1">
      <c r="L11" s="220" t="s">
        <v>217</v>
      </c>
      <c r="M11" s="220"/>
      <c r="N11" s="220"/>
      <c r="O11" s="220"/>
      <c r="P11" s="39"/>
      <c r="Q11" s="39"/>
    </row>
    <row r="12" spans="1:19" hidden="1">
      <c r="L12" s="210"/>
      <c r="M12" s="210"/>
      <c r="N12" s="210"/>
      <c r="O12" s="210"/>
      <c r="P12" s="12"/>
      <c r="Q12" s="12"/>
    </row>
    <row r="13" spans="1:19" hidden="1">
      <c r="L13" s="37"/>
      <c r="M13" s="37"/>
      <c r="N13" s="32"/>
      <c r="O13" s="38"/>
      <c r="P13" s="35"/>
      <c r="Q13" s="36"/>
    </row>
    <row r="14" spans="1:19" ht="39.75" customHeight="1">
      <c r="A14" s="211" t="s">
        <v>83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</row>
    <row r="15" spans="1:19" ht="13.5" thickBot="1">
      <c r="A15" s="213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</row>
    <row r="16" spans="1:19" s="5" customFormat="1">
      <c r="A16" s="214" t="s">
        <v>14</v>
      </c>
      <c r="B16" s="215"/>
      <c r="C16" s="215"/>
      <c r="D16" s="215"/>
      <c r="E16" s="216"/>
      <c r="F16" s="217" t="s">
        <v>22</v>
      </c>
      <c r="G16" s="217"/>
      <c r="H16" s="217"/>
      <c r="I16" s="217"/>
      <c r="J16" s="217"/>
      <c r="K16" s="217"/>
      <c r="L16" s="217"/>
      <c r="M16" s="217"/>
      <c r="N16" s="217"/>
      <c r="O16" s="218"/>
      <c r="P16" s="17"/>
      <c r="Q16" s="17"/>
      <c r="R16" s="17"/>
      <c r="S16" s="17"/>
    </row>
    <row r="17" spans="1:19" s="5" customFormat="1">
      <c r="A17" s="202" t="s">
        <v>15</v>
      </c>
      <c r="B17" s="193"/>
      <c r="C17" s="193"/>
      <c r="D17" s="193"/>
      <c r="E17" s="193"/>
      <c r="F17" s="193" t="s">
        <v>424</v>
      </c>
      <c r="G17" s="193"/>
      <c r="H17" s="193"/>
      <c r="I17" s="193"/>
      <c r="J17" s="193"/>
      <c r="K17" s="193"/>
      <c r="L17" s="193"/>
      <c r="M17" s="193"/>
      <c r="N17" s="193"/>
      <c r="O17" s="194"/>
      <c r="P17" s="17"/>
      <c r="Q17" s="17"/>
      <c r="R17" s="17"/>
      <c r="S17" s="17"/>
    </row>
    <row r="18" spans="1:19" s="5" customFormat="1">
      <c r="A18" s="207" t="s">
        <v>16</v>
      </c>
      <c r="B18" s="208"/>
      <c r="C18" s="208"/>
      <c r="D18" s="208"/>
      <c r="E18" s="209"/>
      <c r="F18" s="193" t="s">
        <v>423</v>
      </c>
      <c r="G18" s="193"/>
      <c r="H18" s="193"/>
      <c r="I18" s="193"/>
      <c r="J18" s="193"/>
      <c r="K18" s="193"/>
      <c r="L18" s="193"/>
      <c r="M18" s="193"/>
      <c r="N18" s="193"/>
      <c r="O18" s="194"/>
      <c r="P18" s="17"/>
      <c r="Q18" s="17"/>
      <c r="R18" s="17"/>
      <c r="S18" s="17"/>
    </row>
    <row r="19" spans="1:19" s="5" customFormat="1">
      <c r="A19" s="207" t="s">
        <v>17</v>
      </c>
      <c r="B19" s="208"/>
      <c r="C19" s="208"/>
      <c r="D19" s="208"/>
      <c r="E19" s="209"/>
      <c r="F19" s="193" t="s">
        <v>425</v>
      </c>
      <c r="G19" s="193"/>
      <c r="H19" s="193"/>
      <c r="I19" s="193"/>
      <c r="J19" s="193"/>
      <c r="K19" s="193"/>
      <c r="L19" s="193"/>
      <c r="M19" s="193"/>
      <c r="N19" s="193"/>
      <c r="O19" s="194"/>
      <c r="P19" s="17"/>
      <c r="Q19" s="17"/>
      <c r="R19" s="17"/>
      <c r="S19" s="17"/>
    </row>
    <row r="20" spans="1:19" s="5" customFormat="1">
      <c r="A20" s="207" t="s">
        <v>18</v>
      </c>
      <c r="B20" s="208"/>
      <c r="C20" s="208"/>
      <c r="D20" s="208"/>
      <c r="E20" s="209"/>
      <c r="F20" s="193">
        <v>5262068407</v>
      </c>
      <c r="G20" s="193"/>
      <c r="H20" s="193"/>
      <c r="I20" s="193"/>
      <c r="J20" s="193"/>
      <c r="K20" s="193"/>
      <c r="L20" s="193"/>
      <c r="M20" s="193"/>
      <c r="N20" s="193"/>
      <c r="O20" s="194"/>
      <c r="P20" s="17"/>
      <c r="Q20" s="17"/>
      <c r="R20" s="17"/>
      <c r="S20" s="17"/>
    </row>
    <row r="21" spans="1:19" s="5" customFormat="1">
      <c r="A21" s="207" t="s">
        <v>19</v>
      </c>
      <c r="B21" s="208"/>
      <c r="C21" s="208"/>
      <c r="D21" s="208"/>
      <c r="E21" s="209"/>
      <c r="F21" s="193">
        <v>526201001</v>
      </c>
      <c r="G21" s="193"/>
      <c r="H21" s="193"/>
      <c r="I21" s="193"/>
      <c r="J21" s="193"/>
      <c r="K21" s="193"/>
      <c r="L21" s="193"/>
      <c r="M21" s="193"/>
      <c r="N21" s="193"/>
      <c r="O21" s="194"/>
      <c r="P21" s="17"/>
      <c r="Q21" s="17"/>
      <c r="R21" s="17"/>
      <c r="S21" s="17"/>
    </row>
    <row r="22" spans="1:19" s="5" customFormat="1">
      <c r="A22" s="207" t="s">
        <v>20</v>
      </c>
      <c r="B22" s="208"/>
      <c r="C22" s="208"/>
      <c r="D22" s="208"/>
      <c r="E22" s="209"/>
      <c r="F22" s="193" t="s">
        <v>40</v>
      </c>
      <c r="G22" s="193"/>
      <c r="H22" s="193"/>
      <c r="I22" s="193"/>
      <c r="J22" s="193"/>
      <c r="K22" s="193"/>
      <c r="L22" s="193"/>
      <c r="M22" s="193"/>
      <c r="N22" s="193"/>
      <c r="O22" s="194"/>
      <c r="P22" s="17"/>
      <c r="Q22" s="17"/>
      <c r="R22" s="17"/>
      <c r="S22" s="17"/>
    </row>
    <row r="23" spans="1:19" s="1" customFormat="1" ht="19.5" customHeight="1">
      <c r="A23" s="195" t="s">
        <v>26</v>
      </c>
      <c r="B23" s="196" t="s">
        <v>187</v>
      </c>
      <c r="C23" s="196" t="s">
        <v>186</v>
      </c>
      <c r="D23" s="197" t="s">
        <v>21</v>
      </c>
      <c r="E23" s="197"/>
      <c r="F23" s="197"/>
      <c r="G23" s="197"/>
      <c r="H23" s="197"/>
      <c r="I23" s="197"/>
      <c r="J23" s="197"/>
      <c r="K23" s="197"/>
      <c r="L23" s="197"/>
      <c r="M23" s="197"/>
      <c r="N23" s="197" t="s">
        <v>10</v>
      </c>
      <c r="O23" s="198" t="s">
        <v>11</v>
      </c>
      <c r="P23" s="18"/>
      <c r="Q23" s="18"/>
      <c r="R23" s="18"/>
      <c r="S23" s="18"/>
    </row>
    <row r="24" spans="1:19" s="1" customFormat="1" ht="46.5" customHeight="1">
      <c r="A24" s="195"/>
      <c r="B24" s="196"/>
      <c r="C24" s="196"/>
      <c r="D24" s="197" t="s">
        <v>3</v>
      </c>
      <c r="E24" s="197" t="s">
        <v>4</v>
      </c>
      <c r="F24" s="197" t="s">
        <v>6</v>
      </c>
      <c r="G24" s="197"/>
      <c r="H24" s="197" t="s">
        <v>7</v>
      </c>
      <c r="I24" s="197" t="s">
        <v>39</v>
      </c>
      <c r="J24" s="197"/>
      <c r="K24" s="197" t="s">
        <v>47</v>
      </c>
      <c r="L24" s="197" t="s">
        <v>9</v>
      </c>
      <c r="M24" s="197"/>
      <c r="N24" s="197"/>
      <c r="O24" s="198"/>
      <c r="P24" s="18"/>
      <c r="Q24" s="18"/>
      <c r="R24" s="18"/>
      <c r="S24" s="18"/>
    </row>
    <row r="25" spans="1:19" s="1" customFormat="1" ht="91.5" customHeight="1">
      <c r="A25" s="195"/>
      <c r="B25" s="196"/>
      <c r="C25" s="196"/>
      <c r="D25" s="197"/>
      <c r="E25" s="197"/>
      <c r="F25" s="160" t="s">
        <v>5</v>
      </c>
      <c r="G25" s="74" t="s">
        <v>25</v>
      </c>
      <c r="H25" s="197"/>
      <c r="I25" s="74" t="s">
        <v>8</v>
      </c>
      <c r="J25" s="74" t="s">
        <v>45</v>
      </c>
      <c r="K25" s="197"/>
      <c r="L25" s="137" t="s">
        <v>55</v>
      </c>
      <c r="M25" s="74" t="s">
        <v>13</v>
      </c>
      <c r="N25" s="197"/>
      <c r="O25" s="79" t="s">
        <v>12</v>
      </c>
      <c r="P25" s="18"/>
      <c r="Q25" s="18"/>
      <c r="R25" s="18"/>
      <c r="S25" s="18"/>
    </row>
    <row r="26" spans="1:19" s="3" customFormat="1" ht="12" customHeight="1">
      <c r="A26" s="149" t="s">
        <v>0</v>
      </c>
      <c r="B26" s="2" t="s">
        <v>1</v>
      </c>
      <c r="C26" s="2" t="s">
        <v>2</v>
      </c>
      <c r="D26" s="2" t="s">
        <v>27</v>
      </c>
      <c r="E26" s="2" t="s">
        <v>28</v>
      </c>
      <c r="F26" s="2" t="s">
        <v>29</v>
      </c>
      <c r="G26" s="2" t="s">
        <v>30</v>
      </c>
      <c r="H26" s="2" t="s">
        <v>31</v>
      </c>
      <c r="I26" s="2" t="s">
        <v>32</v>
      </c>
      <c r="J26" s="2" t="s">
        <v>33</v>
      </c>
      <c r="K26" s="2" t="s">
        <v>34</v>
      </c>
      <c r="L26" s="2" t="s">
        <v>35</v>
      </c>
      <c r="M26" s="2" t="s">
        <v>36</v>
      </c>
      <c r="N26" s="2" t="s">
        <v>37</v>
      </c>
      <c r="O26" s="80" t="s">
        <v>38</v>
      </c>
      <c r="P26" s="19"/>
      <c r="Q26" s="19"/>
      <c r="R26" s="19"/>
      <c r="S26" s="19"/>
    </row>
    <row r="27" spans="1:19" ht="12" customHeight="1">
      <c r="A27" s="199" t="s">
        <v>23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1"/>
    </row>
    <row r="28" spans="1:19" s="20" customFormat="1" ht="27.75" customHeight="1">
      <c r="A28" s="192" t="s">
        <v>0</v>
      </c>
      <c r="B28" s="172">
        <v>27</v>
      </c>
      <c r="C28" s="172">
        <v>27</v>
      </c>
      <c r="D28" s="185" t="s">
        <v>56</v>
      </c>
      <c r="E28" s="172" t="s">
        <v>49</v>
      </c>
      <c r="F28" s="172"/>
      <c r="G28" s="172"/>
      <c r="H28" s="206"/>
      <c r="I28" s="186" t="s">
        <v>40</v>
      </c>
      <c r="J28" s="172" t="s">
        <v>53</v>
      </c>
      <c r="K28" s="55">
        <v>330</v>
      </c>
      <c r="L28" s="75" t="s">
        <v>84</v>
      </c>
      <c r="M28" s="75" t="s">
        <v>176</v>
      </c>
      <c r="N28" s="187" t="s">
        <v>156</v>
      </c>
      <c r="O28" s="188" t="s">
        <v>61</v>
      </c>
    </row>
    <row r="29" spans="1:19" s="20" customFormat="1" ht="28.5" customHeight="1">
      <c r="A29" s="192"/>
      <c r="B29" s="172"/>
      <c r="C29" s="172"/>
      <c r="D29" s="185"/>
      <c r="E29" s="172"/>
      <c r="F29" s="172"/>
      <c r="G29" s="172"/>
      <c r="H29" s="206"/>
      <c r="I29" s="186"/>
      <c r="J29" s="172"/>
      <c r="K29" s="55">
        <v>270</v>
      </c>
      <c r="L29" s="75" t="s">
        <v>85</v>
      </c>
      <c r="M29" s="75" t="s">
        <v>179</v>
      </c>
      <c r="N29" s="187"/>
      <c r="O29" s="188"/>
    </row>
    <row r="30" spans="1:19" s="20" customFormat="1" ht="27" customHeight="1">
      <c r="A30" s="192"/>
      <c r="B30" s="172"/>
      <c r="C30" s="172"/>
      <c r="D30" s="185"/>
      <c r="E30" s="172"/>
      <c r="F30" s="172"/>
      <c r="G30" s="172"/>
      <c r="H30" s="206"/>
      <c r="I30" s="186"/>
      <c r="J30" s="172"/>
      <c r="K30" s="55">
        <v>300</v>
      </c>
      <c r="L30" s="75" t="s">
        <v>86</v>
      </c>
      <c r="M30" s="75" t="s">
        <v>172</v>
      </c>
      <c r="N30" s="187"/>
      <c r="O30" s="188"/>
    </row>
    <row r="31" spans="1:19" s="20" customFormat="1" ht="42" customHeight="1">
      <c r="A31" s="224">
        <v>2</v>
      </c>
      <c r="B31" s="172" t="s">
        <v>223</v>
      </c>
      <c r="C31" s="172" t="s">
        <v>210</v>
      </c>
      <c r="D31" s="225" t="s">
        <v>57</v>
      </c>
      <c r="E31" s="227" t="s">
        <v>49</v>
      </c>
      <c r="F31" s="172"/>
      <c r="G31" s="172"/>
      <c r="H31" s="172"/>
      <c r="I31" s="172" t="s">
        <v>40</v>
      </c>
      <c r="J31" s="172" t="s">
        <v>53</v>
      </c>
      <c r="K31" s="55">
        <v>400</v>
      </c>
      <c r="L31" s="75" t="s">
        <v>84</v>
      </c>
      <c r="M31" s="75" t="s">
        <v>177</v>
      </c>
      <c r="N31" s="76" t="s">
        <v>153</v>
      </c>
      <c r="O31" s="81" t="s">
        <v>43</v>
      </c>
    </row>
    <row r="32" spans="1:19" s="20" customFormat="1" ht="38.25">
      <c r="A32" s="224"/>
      <c r="B32" s="172"/>
      <c r="C32" s="172"/>
      <c r="D32" s="226"/>
      <c r="E32" s="227"/>
      <c r="F32" s="172"/>
      <c r="G32" s="172"/>
      <c r="H32" s="172"/>
      <c r="I32" s="172"/>
      <c r="J32" s="172"/>
      <c r="K32" s="55">
        <f>400-10+592</f>
        <v>982</v>
      </c>
      <c r="L32" s="75" t="s">
        <v>87</v>
      </c>
      <c r="M32" s="75" t="s">
        <v>178</v>
      </c>
      <c r="N32" s="125" t="s">
        <v>156</v>
      </c>
      <c r="O32" s="82" t="s">
        <v>61</v>
      </c>
    </row>
    <row r="33" spans="1:17" s="20" customFormat="1" ht="38.25" customHeight="1">
      <c r="A33" s="150" t="s">
        <v>2</v>
      </c>
      <c r="B33" s="42" t="s">
        <v>188</v>
      </c>
      <c r="C33" s="42">
        <v>20</v>
      </c>
      <c r="D33" s="126" t="s">
        <v>58</v>
      </c>
      <c r="E33" s="42" t="s">
        <v>49</v>
      </c>
      <c r="F33" s="42"/>
      <c r="G33" s="42"/>
      <c r="H33" s="45"/>
      <c r="I33" s="44" t="s">
        <v>40</v>
      </c>
      <c r="J33" s="42" t="s">
        <v>53</v>
      </c>
      <c r="K33" s="88">
        <f>710-98</f>
        <v>612</v>
      </c>
      <c r="L33" s="124" t="s">
        <v>87</v>
      </c>
      <c r="M33" s="124" t="s">
        <v>166</v>
      </c>
      <c r="N33" s="87" t="s">
        <v>155</v>
      </c>
      <c r="O33" s="81" t="s">
        <v>43</v>
      </c>
      <c r="Q33" s="67"/>
    </row>
    <row r="34" spans="1:17" s="20" customFormat="1" ht="34.5" customHeight="1">
      <c r="A34" s="192" t="s">
        <v>27</v>
      </c>
      <c r="B34" s="184" t="s">
        <v>189</v>
      </c>
      <c r="C34" s="184" t="s">
        <v>189</v>
      </c>
      <c r="D34" s="185" t="s">
        <v>59</v>
      </c>
      <c r="E34" s="172" t="s">
        <v>49</v>
      </c>
      <c r="F34" s="172"/>
      <c r="G34" s="172"/>
      <c r="H34" s="206"/>
      <c r="I34" s="186" t="s">
        <v>40</v>
      </c>
      <c r="J34" s="172" t="s">
        <v>53</v>
      </c>
      <c r="K34" s="55">
        <v>730</v>
      </c>
      <c r="L34" s="75" t="s">
        <v>84</v>
      </c>
      <c r="M34" s="75" t="s">
        <v>176</v>
      </c>
      <c r="N34" s="187" t="s">
        <v>155</v>
      </c>
      <c r="O34" s="188" t="s">
        <v>43</v>
      </c>
    </row>
    <row r="35" spans="1:17" s="20" customFormat="1" ht="33.75" customHeight="1">
      <c r="A35" s="192"/>
      <c r="B35" s="184"/>
      <c r="C35" s="184"/>
      <c r="D35" s="185"/>
      <c r="E35" s="172"/>
      <c r="F35" s="172"/>
      <c r="G35" s="172"/>
      <c r="H35" s="206"/>
      <c r="I35" s="186"/>
      <c r="J35" s="172"/>
      <c r="K35" s="55">
        <v>160</v>
      </c>
      <c r="L35" s="75" t="s">
        <v>88</v>
      </c>
      <c r="M35" s="75" t="s">
        <v>175</v>
      </c>
      <c r="N35" s="187"/>
      <c r="O35" s="188"/>
    </row>
    <row r="36" spans="1:17" s="20" customFormat="1" ht="28.5" customHeight="1">
      <c r="A36" s="192"/>
      <c r="B36" s="184"/>
      <c r="C36" s="184"/>
      <c r="D36" s="185"/>
      <c r="E36" s="172"/>
      <c r="F36" s="172"/>
      <c r="G36" s="172"/>
      <c r="H36" s="206"/>
      <c r="I36" s="186"/>
      <c r="J36" s="172"/>
      <c r="K36" s="55">
        <v>200</v>
      </c>
      <c r="L36" s="75" t="s">
        <v>89</v>
      </c>
      <c r="M36" s="75" t="s">
        <v>162</v>
      </c>
      <c r="N36" s="187"/>
      <c r="O36" s="188"/>
    </row>
    <row r="37" spans="1:17" s="20" customFormat="1" ht="28.5" customHeight="1">
      <c r="A37" s="192"/>
      <c r="B37" s="184"/>
      <c r="C37" s="184"/>
      <c r="D37" s="185"/>
      <c r="E37" s="172"/>
      <c r="F37" s="172"/>
      <c r="G37" s="172"/>
      <c r="H37" s="206"/>
      <c r="I37" s="186"/>
      <c r="J37" s="172"/>
      <c r="K37" s="55">
        <f>300+347+98+70</f>
        <v>815</v>
      </c>
      <c r="L37" s="75" t="s">
        <v>87</v>
      </c>
      <c r="M37" s="124" t="s">
        <v>174</v>
      </c>
      <c r="N37" s="187"/>
      <c r="O37" s="188"/>
      <c r="P37" s="22"/>
    </row>
    <row r="38" spans="1:17" s="20" customFormat="1" ht="43.5" customHeight="1">
      <c r="A38" s="150" t="s">
        <v>28</v>
      </c>
      <c r="B38" s="41" t="s">
        <v>190</v>
      </c>
      <c r="C38" s="42">
        <v>17</v>
      </c>
      <c r="D38" s="43" t="s">
        <v>90</v>
      </c>
      <c r="E38" s="42" t="s">
        <v>49</v>
      </c>
      <c r="F38" s="42">
        <v>796</v>
      </c>
      <c r="G38" s="42" t="s">
        <v>93</v>
      </c>
      <c r="H38" s="42">
        <v>1275</v>
      </c>
      <c r="I38" s="44" t="s">
        <v>40</v>
      </c>
      <c r="J38" s="42" t="s">
        <v>53</v>
      </c>
      <c r="K38" s="55">
        <v>350</v>
      </c>
      <c r="L38" s="75" t="s">
        <v>94</v>
      </c>
      <c r="M38" s="75" t="s">
        <v>165</v>
      </c>
      <c r="N38" s="23" t="s">
        <v>157</v>
      </c>
      <c r="O38" s="81" t="s">
        <v>61</v>
      </c>
      <c r="P38" s="22"/>
    </row>
    <row r="39" spans="1:17" s="20" customFormat="1" ht="26.25" customHeight="1">
      <c r="A39" s="150" t="s">
        <v>29</v>
      </c>
      <c r="B39" s="41" t="s">
        <v>191</v>
      </c>
      <c r="C39" s="42">
        <v>20</v>
      </c>
      <c r="D39" s="43" t="s">
        <v>91</v>
      </c>
      <c r="E39" s="42" t="s">
        <v>49</v>
      </c>
      <c r="F39" s="42"/>
      <c r="G39" s="42"/>
      <c r="H39" s="45"/>
      <c r="I39" s="44" t="s">
        <v>40</v>
      </c>
      <c r="J39" s="42" t="s">
        <v>53</v>
      </c>
      <c r="K39" s="55">
        <v>665</v>
      </c>
      <c r="L39" s="75" t="s">
        <v>95</v>
      </c>
      <c r="M39" s="139" t="s">
        <v>163</v>
      </c>
      <c r="N39" s="75" t="s">
        <v>155</v>
      </c>
      <c r="O39" s="81" t="s">
        <v>43</v>
      </c>
      <c r="P39" s="22"/>
    </row>
    <row r="40" spans="1:17" s="20" customFormat="1" ht="26.25" customHeight="1">
      <c r="A40" s="150" t="s">
        <v>30</v>
      </c>
      <c r="B40" s="41" t="s">
        <v>192</v>
      </c>
      <c r="C40" s="41" t="s">
        <v>213</v>
      </c>
      <c r="D40" s="43" t="s">
        <v>92</v>
      </c>
      <c r="E40" s="42" t="s">
        <v>49</v>
      </c>
      <c r="F40" s="42"/>
      <c r="G40" s="42"/>
      <c r="H40" s="45"/>
      <c r="I40" s="44" t="s">
        <v>40</v>
      </c>
      <c r="J40" s="42" t="s">
        <v>53</v>
      </c>
      <c r="K40" s="55">
        <f>500-200</f>
        <v>300</v>
      </c>
      <c r="L40" s="75" t="s">
        <v>96</v>
      </c>
      <c r="M40" s="75" t="s">
        <v>165</v>
      </c>
      <c r="N40" s="75" t="s">
        <v>155</v>
      </c>
      <c r="O40" s="81" t="s">
        <v>43</v>
      </c>
      <c r="P40" s="22"/>
    </row>
    <row r="41" spans="1:17" s="20" customFormat="1" ht="68.25" customHeight="1">
      <c r="A41" s="150" t="s">
        <v>31</v>
      </c>
      <c r="B41" s="42" t="s">
        <v>193</v>
      </c>
      <c r="C41" s="42" t="s">
        <v>211</v>
      </c>
      <c r="D41" s="68" t="s">
        <v>142</v>
      </c>
      <c r="E41" s="47" t="s">
        <v>49</v>
      </c>
      <c r="F41" s="47">
        <v>112</v>
      </c>
      <c r="G41" s="47" t="s">
        <v>64</v>
      </c>
      <c r="H41" s="48">
        <v>463125</v>
      </c>
      <c r="I41" s="75" t="s">
        <v>65</v>
      </c>
      <c r="J41" s="23" t="s">
        <v>66</v>
      </c>
      <c r="K41" s="40">
        <v>17134.900000000001</v>
      </c>
      <c r="L41" s="75" t="s">
        <v>118</v>
      </c>
      <c r="M41" s="23" t="s">
        <v>173</v>
      </c>
      <c r="N41" s="23" t="s">
        <v>155</v>
      </c>
      <c r="O41" s="83" t="s">
        <v>43</v>
      </c>
      <c r="P41" s="22"/>
    </row>
    <row r="42" spans="1:17" s="20" customFormat="1" ht="41.25" customHeight="1">
      <c r="A42" s="150" t="s">
        <v>32</v>
      </c>
      <c r="B42" s="47" t="s">
        <v>225</v>
      </c>
      <c r="C42" s="47" t="s">
        <v>226</v>
      </c>
      <c r="D42" s="68" t="s">
        <v>227</v>
      </c>
      <c r="E42" s="47" t="s">
        <v>49</v>
      </c>
      <c r="F42" s="47"/>
      <c r="G42" s="47"/>
      <c r="H42" s="48"/>
      <c r="I42" s="48" t="s">
        <v>40</v>
      </c>
      <c r="J42" s="47" t="s">
        <v>53</v>
      </c>
      <c r="K42" s="55">
        <v>3800</v>
      </c>
      <c r="L42" s="75" t="s">
        <v>97</v>
      </c>
      <c r="M42" s="75" t="s">
        <v>311</v>
      </c>
      <c r="N42" s="75" t="s">
        <v>153</v>
      </c>
      <c r="O42" s="83" t="s">
        <v>43</v>
      </c>
      <c r="P42" s="22"/>
    </row>
    <row r="43" spans="1:17" s="20" customFormat="1" ht="51" customHeight="1">
      <c r="A43" s="150" t="s">
        <v>33</v>
      </c>
      <c r="B43" s="47" t="s">
        <v>228</v>
      </c>
      <c r="C43" s="47" t="s">
        <v>228</v>
      </c>
      <c r="D43" s="68" t="s">
        <v>229</v>
      </c>
      <c r="E43" s="47" t="s">
        <v>49</v>
      </c>
      <c r="F43" s="47"/>
      <c r="G43" s="47"/>
      <c r="H43" s="48"/>
      <c r="I43" s="48" t="s">
        <v>40</v>
      </c>
      <c r="J43" s="47" t="s">
        <v>53</v>
      </c>
      <c r="K43" s="55">
        <v>250</v>
      </c>
      <c r="L43" s="75" t="s">
        <v>96</v>
      </c>
      <c r="M43" s="75" t="s">
        <v>176</v>
      </c>
      <c r="N43" s="23" t="s">
        <v>310</v>
      </c>
      <c r="O43" s="83" t="s">
        <v>61</v>
      </c>
      <c r="P43" s="22"/>
    </row>
    <row r="44" spans="1:17" s="20" customFormat="1" ht="30" customHeight="1">
      <c r="A44" s="150" t="s">
        <v>34</v>
      </c>
      <c r="B44" s="47" t="s">
        <v>231</v>
      </c>
      <c r="C44" s="47" t="s">
        <v>232</v>
      </c>
      <c r="D44" s="68" t="s">
        <v>230</v>
      </c>
      <c r="E44" s="47" t="s">
        <v>49</v>
      </c>
      <c r="F44" s="47"/>
      <c r="G44" s="47"/>
      <c r="H44" s="48"/>
      <c r="I44" s="48" t="s">
        <v>40</v>
      </c>
      <c r="J44" s="47" t="s">
        <v>53</v>
      </c>
      <c r="K44" s="55">
        <v>850</v>
      </c>
      <c r="L44" s="75" t="s">
        <v>96</v>
      </c>
      <c r="M44" s="75" t="s">
        <v>165</v>
      </c>
      <c r="N44" s="75" t="s">
        <v>155</v>
      </c>
      <c r="O44" s="83" t="s">
        <v>43</v>
      </c>
      <c r="P44" s="22"/>
    </row>
    <row r="45" spans="1:17" s="20" customFormat="1" ht="30" customHeight="1">
      <c r="A45" s="150" t="s">
        <v>35</v>
      </c>
      <c r="B45" s="47" t="s">
        <v>233</v>
      </c>
      <c r="C45" s="47" t="s">
        <v>234</v>
      </c>
      <c r="D45" s="68" t="s">
        <v>235</v>
      </c>
      <c r="E45" s="47" t="s">
        <v>49</v>
      </c>
      <c r="F45" s="47">
        <v>166</v>
      </c>
      <c r="G45" s="47" t="s">
        <v>250</v>
      </c>
      <c r="H45" s="48">
        <v>1500</v>
      </c>
      <c r="I45" s="48" t="s">
        <v>40</v>
      </c>
      <c r="J45" s="47" t="s">
        <v>53</v>
      </c>
      <c r="K45" s="55">
        <v>612</v>
      </c>
      <c r="L45" s="75" t="s">
        <v>96</v>
      </c>
      <c r="M45" s="75" t="s">
        <v>176</v>
      </c>
      <c r="N45" s="75" t="s">
        <v>155</v>
      </c>
      <c r="O45" s="83" t="s">
        <v>43</v>
      </c>
      <c r="P45" s="22"/>
    </row>
    <row r="46" spans="1:17" s="20" customFormat="1" ht="32.25" customHeight="1">
      <c r="A46" s="150" t="s">
        <v>36</v>
      </c>
      <c r="B46" s="47" t="s">
        <v>265</v>
      </c>
      <c r="C46" s="47" t="s">
        <v>264</v>
      </c>
      <c r="D46" s="68" t="s">
        <v>257</v>
      </c>
      <c r="E46" s="47" t="s">
        <v>49</v>
      </c>
      <c r="F46" s="47"/>
      <c r="G46" s="47"/>
      <c r="H46" s="48"/>
      <c r="I46" s="48" t="s">
        <v>40</v>
      </c>
      <c r="J46" s="47" t="s">
        <v>53</v>
      </c>
      <c r="K46" s="55">
        <v>170</v>
      </c>
      <c r="L46" s="75" t="s">
        <v>96</v>
      </c>
      <c r="M46" s="75" t="s">
        <v>258</v>
      </c>
      <c r="N46" s="75" t="s">
        <v>155</v>
      </c>
      <c r="O46" s="83" t="s">
        <v>43</v>
      </c>
      <c r="P46" s="22"/>
    </row>
    <row r="47" spans="1:17" s="20" customFormat="1" ht="32.25" customHeight="1">
      <c r="A47" s="150" t="s">
        <v>37</v>
      </c>
      <c r="B47" s="47" t="s">
        <v>265</v>
      </c>
      <c r="C47" s="47" t="s">
        <v>264</v>
      </c>
      <c r="D47" s="68" t="s">
        <v>257</v>
      </c>
      <c r="E47" s="47" t="s">
        <v>49</v>
      </c>
      <c r="F47" s="47"/>
      <c r="G47" s="47"/>
      <c r="H47" s="48"/>
      <c r="I47" s="48" t="s">
        <v>40</v>
      </c>
      <c r="J47" s="47" t="s">
        <v>53</v>
      </c>
      <c r="K47" s="55">
        <v>2300</v>
      </c>
      <c r="L47" s="75" t="s">
        <v>97</v>
      </c>
      <c r="M47" s="75" t="s">
        <v>312</v>
      </c>
      <c r="N47" s="75" t="s">
        <v>155</v>
      </c>
      <c r="O47" s="83" t="s">
        <v>43</v>
      </c>
      <c r="P47" s="22"/>
    </row>
    <row r="48" spans="1:17" s="20" customFormat="1" ht="40.5" customHeight="1">
      <c r="A48" s="150" t="s">
        <v>38</v>
      </c>
      <c r="B48" s="47" t="s">
        <v>284</v>
      </c>
      <c r="C48" s="47" t="s">
        <v>283</v>
      </c>
      <c r="D48" s="68" t="s">
        <v>281</v>
      </c>
      <c r="E48" s="47" t="s">
        <v>49</v>
      </c>
      <c r="F48" s="47"/>
      <c r="G48" s="47"/>
      <c r="H48" s="48"/>
      <c r="I48" s="48" t="s">
        <v>40</v>
      </c>
      <c r="J48" s="47" t="s">
        <v>53</v>
      </c>
      <c r="K48" s="55">
        <v>206</v>
      </c>
      <c r="L48" s="75" t="s">
        <v>97</v>
      </c>
      <c r="M48" s="75" t="s">
        <v>312</v>
      </c>
      <c r="N48" s="75" t="s">
        <v>155</v>
      </c>
      <c r="O48" s="83" t="s">
        <v>43</v>
      </c>
      <c r="P48" s="22"/>
    </row>
    <row r="49" spans="1:16" s="20" customFormat="1" ht="32.25" customHeight="1">
      <c r="A49" s="150" t="s">
        <v>75</v>
      </c>
      <c r="B49" s="47" t="s">
        <v>286</v>
      </c>
      <c r="C49" s="47" t="s">
        <v>285</v>
      </c>
      <c r="D49" s="68" t="s">
        <v>282</v>
      </c>
      <c r="E49" s="47" t="s">
        <v>49</v>
      </c>
      <c r="F49" s="47"/>
      <c r="G49" s="47"/>
      <c r="H49" s="48"/>
      <c r="I49" s="48" t="s">
        <v>40</v>
      </c>
      <c r="J49" s="47" t="s">
        <v>53</v>
      </c>
      <c r="K49" s="55">
        <v>200</v>
      </c>
      <c r="L49" s="75" t="s">
        <v>97</v>
      </c>
      <c r="M49" s="75" t="s">
        <v>312</v>
      </c>
      <c r="N49" s="75" t="s">
        <v>155</v>
      </c>
      <c r="O49" s="83" t="s">
        <v>43</v>
      </c>
      <c r="P49" s="22"/>
    </row>
    <row r="50" spans="1:16" s="20" customFormat="1" ht="32.25" customHeight="1">
      <c r="A50" s="150" t="s">
        <v>76</v>
      </c>
      <c r="B50" s="47" t="s">
        <v>293</v>
      </c>
      <c r="C50" s="47" t="s">
        <v>294</v>
      </c>
      <c r="D50" s="68" t="s">
        <v>295</v>
      </c>
      <c r="E50" s="47" t="s">
        <v>49</v>
      </c>
      <c r="F50" s="47"/>
      <c r="G50" s="47"/>
      <c r="H50" s="48"/>
      <c r="I50" s="48" t="s">
        <v>40</v>
      </c>
      <c r="J50" s="47" t="s">
        <v>53</v>
      </c>
      <c r="K50" s="55">
        <v>400</v>
      </c>
      <c r="L50" s="75" t="s">
        <v>97</v>
      </c>
      <c r="M50" s="75" t="s">
        <v>312</v>
      </c>
      <c r="N50" s="75" t="s">
        <v>155</v>
      </c>
      <c r="O50" s="83" t="s">
        <v>43</v>
      </c>
      <c r="P50" s="22"/>
    </row>
    <row r="51" spans="1:16" s="20" customFormat="1" ht="32.25" customHeight="1">
      <c r="A51" s="150" t="s">
        <v>180</v>
      </c>
      <c r="B51" s="46" t="s">
        <v>297</v>
      </c>
      <c r="C51" s="46" t="s">
        <v>297</v>
      </c>
      <c r="D51" s="68" t="s">
        <v>296</v>
      </c>
      <c r="E51" s="47" t="s">
        <v>49</v>
      </c>
      <c r="F51" s="47"/>
      <c r="G51" s="47"/>
      <c r="H51" s="48"/>
      <c r="I51" s="48" t="s">
        <v>40</v>
      </c>
      <c r="J51" s="47" t="s">
        <v>53</v>
      </c>
      <c r="K51" s="88">
        <v>500</v>
      </c>
      <c r="L51" s="94" t="s">
        <v>97</v>
      </c>
      <c r="M51" s="94" t="s">
        <v>389</v>
      </c>
      <c r="N51" s="94" t="s">
        <v>155</v>
      </c>
      <c r="O51" s="83" t="s">
        <v>43</v>
      </c>
      <c r="P51" s="22"/>
    </row>
    <row r="52" spans="1:16" s="20" customFormat="1" ht="39" customHeight="1">
      <c r="A52" s="150" t="s">
        <v>388</v>
      </c>
      <c r="B52" s="46" t="s">
        <v>298</v>
      </c>
      <c r="C52" s="46" t="s">
        <v>298</v>
      </c>
      <c r="D52" s="68" t="s">
        <v>299</v>
      </c>
      <c r="E52" s="47" t="s">
        <v>49</v>
      </c>
      <c r="F52" s="47"/>
      <c r="G52" s="47"/>
      <c r="H52" s="48"/>
      <c r="I52" s="48" t="s">
        <v>40</v>
      </c>
      <c r="J52" s="47" t="s">
        <v>53</v>
      </c>
      <c r="K52" s="55">
        <v>275</v>
      </c>
      <c r="L52" s="75" t="s">
        <v>97</v>
      </c>
      <c r="M52" s="75" t="s">
        <v>312</v>
      </c>
      <c r="N52" s="75" t="s">
        <v>155</v>
      </c>
      <c r="O52" s="83" t="s">
        <v>43</v>
      </c>
      <c r="P52" s="22"/>
    </row>
    <row r="53" spans="1:16" s="20" customFormat="1" ht="39" customHeight="1">
      <c r="A53" s="150" t="s">
        <v>181</v>
      </c>
      <c r="B53" s="46" t="s">
        <v>228</v>
      </c>
      <c r="C53" s="46" t="s">
        <v>228</v>
      </c>
      <c r="D53" s="68" t="s">
        <v>300</v>
      </c>
      <c r="E53" s="47" t="s">
        <v>49</v>
      </c>
      <c r="F53" s="47"/>
      <c r="G53" s="47"/>
      <c r="H53" s="48"/>
      <c r="I53" s="48" t="s">
        <v>40</v>
      </c>
      <c r="J53" s="47" t="s">
        <v>53</v>
      </c>
      <c r="K53" s="55">
        <v>300</v>
      </c>
      <c r="L53" s="75" t="s">
        <v>97</v>
      </c>
      <c r="M53" s="75" t="s">
        <v>312</v>
      </c>
      <c r="N53" s="23" t="s">
        <v>157</v>
      </c>
      <c r="O53" s="83" t="s">
        <v>61</v>
      </c>
      <c r="P53" s="22"/>
    </row>
    <row r="54" spans="1:16" s="20" customFormat="1" ht="39" customHeight="1">
      <c r="A54" s="150" t="s">
        <v>182</v>
      </c>
      <c r="B54" s="46" t="s">
        <v>210</v>
      </c>
      <c r="C54" s="46" t="s">
        <v>337</v>
      </c>
      <c r="D54" s="68" t="s">
        <v>338</v>
      </c>
      <c r="E54" s="47" t="s">
        <v>49</v>
      </c>
      <c r="F54" s="47"/>
      <c r="G54" s="47"/>
      <c r="H54" s="48"/>
      <c r="I54" s="48" t="s">
        <v>40</v>
      </c>
      <c r="J54" s="47" t="s">
        <v>53</v>
      </c>
      <c r="K54" s="55">
        <v>810</v>
      </c>
      <c r="L54" s="75" t="s">
        <v>97</v>
      </c>
      <c r="M54" s="75" t="s">
        <v>168</v>
      </c>
      <c r="N54" s="23" t="s">
        <v>157</v>
      </c>
      <c r="O54" s="83" t="s">
        <v>61</v>
      </c>
      <c r="P54" s="22"/>
    </row>
    <row r="55" spans="1:16" s="20" customFormat="1" ht="39" customHeight="1">
      <c r="A55" s="150" t="s">
        <v>77</v>
      </c>
      <c r="B55" s="46" t="s">
        <v>192</v>
      </c>
      <c r="C55" s="46" t="s">
        <v>213</v>
      </c>
      <c r="D55" s="68" t="s">
        <v>339</v>
      </c>
      <c r="E55" s="47" t="s">
        <v>49</v>
      </c>
      <c r="F55" s="47"/>
      <c r="G55" s="47"/>
      <c r="H55" s="48"/>
      <c r="I55" s="48" t="s">
        <v>104</v>
      </c>
      <c r="J55" s="47" t="s">
        <v>53</v>
      </c>
      <c r="K55" s="55">
        <v>200</v>
      </c>
      <c r="L55" s="75" t="s">
        <v>97</v>
      </c>
      <c r="M55" s="75" t="s">
        <v>165</v>
      </c>
      <c r="N55" s="75" t="s">
        <v>155</v>
      </c>
      <c r="O55" s="81" t="s">
        <v>43</v>
      </c>
      <c r="P55" s="22"/>
    </row>
    <row r="56" spans="1:16" s="20" customFormat="1" ht="39.75" customHeight="1">
      <c r="A56" s="150" t="s">
        <v>78</v>
      </c>
      <c r="B56" s="46" t="s">
        <v>340</v>
      </c>
      <c r="C56" s="46" t="s">
        <v>341</v>
      </c>
      <c r="D56" s="68" t="s">
        <v>342</v>
      </c>
      <c r="E56" s="47" t="s">
        <v>49</v>
      </c>
      <c r="F56" s="47"/>
      <c r="G56" s="47"/>
      <c r="H56" s="48"/>
      <c r="I56" s="48" t="s">
        <v>343</v>
      </c>
      <c r="J56" s="47" t="s">
        <v>53</v>
      </c>
      <c r="K56" s="55">
        <v>635</v>
      </c>
      <c r="L56" s="77" t="s">
        <v>97</v>
      </c>
      <c r="M56" s="87" t="s">
        <v>168</v>
      </c>
      <c r="N56" s="23" t="s">
        <v>157</v>
      </c>
      <c r="O56" s="83" t="s">
        <v>61</v>
      </c>
      <c r="P56" s="22"/>
    </row>
    <row r="57" spans="1:16" s="20" customFormat="1" ht="32.25" customHeight="1">
      <c r="A57" s="150" t="s">
        <v>79</v>
      </c>
      <c r="B57" s="47" t="s">
        <v>265</v>
      </c>
      <c r="C57" s="47" t="s">
        <v>264</v>
      </c>
      <c r="D57" s="68" t="s">
        <v>257</v>
      </c>
      <c r="E57" s="47" t="s">
        <v>49</v>
      </c>
      <c r="F57" s="47"/>
      <c r="G57" s="47"/>
      <c r="H57" s="48"/>
      <c r="I57" s="48" t="s">
        <v>40</v>
      </c>
      <c r="J57" s="47" t="s">
        <v>53</v>
      </c>
      <c r="K57" s="88">
        <v>1680</v>
      </c>
      <c r="L57" s="87" t="s">
        <v>361</v>
      </c>
      <c r="M57" s="87" t="s">
        <v>362</v>
      </c>
      <c r="N57" s="87" t="s">
        <v>155</v>
      </c>
      <c r="O57" s="83" t="s">
        <v>43</v>
      </c>
      <c r="P57" s="22"/>
    </row>
    <row r="58" spans="1:16" s="20" customFormat="1" ht="32.25" customHeight="1">
      <c r="A58" s="150" t="s">
        <v>80</v>
      </c>
      <c r="B58" s="46" t="s">
        <v>297</v>
      </c>
      <c r="C58" s="46" t="s">
        <v>297</v>
      </c>
      <c r="D58" s="68" t="s">
        <v>296</v>
      </c>
      <c r="E58" s="47" t="s">
        <v>49</v>
      </c>
      <c r="F58" s="47"/>
      <c r="G58" s="47"/>
      <c r="H58" s="48"/>
      <c r="I58" s="48" t="s">
        <v>40</v>
      </c>
      <c r="J58" s="47" t="s">
        <v>53</v>
      </c>
      <c r="K58" s="55">
        <v>630</v>
      </c>
      <c r="L58" s="87" t="s">
        <v>361</v>
      </c>
      <c r="M58" s="87" t="s">
        <v>362</v>
      </c>
      <c r="N58" s="75" t="s">
        <v>155</v>
      </c>
      <c r="O58" s="83" t="s">
        <v>43</v>
      </c>
      <c r="P58" s="22"/>
    </row>
    <row r="59" spans="1:16" s="20" customFormat="1" ht="39" customHeight="1">
      <c r="A59" s="150" t="s">
        <v>119</v>
      </c>
      <c r="B59" s="46" t="s">
        <v>371</v>
      </c>
      <c r="C59" s="46" t="s">
        <v>372</v>
      </c>
      <c r="D59" s="68" t="s">
        <v>363</v>
      </c>
      <c r="E59" s="47" t="s">
        <v>49</v>
      </c>
      <c r="F59" s="47"/>
      <c r="G59" s="47"/>
      <c r="H59" s="48"/>
      <c r="I59" s="48" t="s">
        <v>40</v>
      </c>
      <c r="J59" s="47" t="s">
        <v>53</v>
      </c>
      <c r="K59" s="88">
        <v>580</v>
      </c>
      <c r="L59" s="87" t="s">
        <v>361</v>
      </c>
      <c r="M59" s="87" t="s">
        <v>362</v>
      </c>
      <c r="N59" s="87" t="s">
        <v>155</v>
      </c>
      <c r="O59" s="83" t="s">
        <v>43</v>
      </c>
      <c r="P59" s="22"/>
    </row>
    <row r="60" spans="1:16" s="20" customFormat="1" ht="28.5" customHeight="1">
      <c r="A60" s="150" t="s">
        <v>120</v>
      </c>
      <c r="B60" s="46" t="s">
        <v>228</v>
      </c>
      <c r="C60" s="46" t="s">
        <v>228</v>
      </c>
      <c r="D60" s="68" t="s">
        <v>300</v>
      </c>
      <c r="E60" s="47" t="s">
        <v>49</v>
      </c>
      <c r="F60" s="47"/>
      <c r="G60" s="47"/>
      <c r="H60" s="48"/>
      <c r="I60" s="48" t="s">
        <v>40</v>
      </c>
      <c r="J60" s="47" t="s">
        <v>53</v>
      </c>
      <c r="K60" s="88">
        <v>400</v>
      </c>
      <c r="L60" s="87" t="s">
        <v>361</v>
      </c>
      <c r="M60" s="87" t="s">
        <v>362</v>
      </c>
      <c r="N60" s="23" t="s">
        <v>156</v>
      </c>
      <c r="O60" s="83" t="s">
        <v>61</v>
      </c>
      <c r="P60" s="22"/>
    </row>
    <row r="61" spans="1:16" s="20" customFormat="1" ht="32.25" customHeight="1">
      <c r="A61" s="150" t="s">
        <v>121</v>
      </c>
      <c r="B61" s="46" t="s">
        <v>297</v>
      </c>
      <c r="C61" s="46" t="s">
        <v>297</v>
      </c>
      <c r="D61" s="68" t="s">
        <v>296</v>
      </c>
      <c r="E61" s="47" t="s">
        <v>49</v>
      </c>
      <c r="F61" s="47"/>
      <c r="G61" s="47"/>
      <c r="H61" s="48"/>
      <c r="I61" s="48" t="s">
        <v>40</v>
      </c>
      <c r="J61" s="47" t="s">
        <v>53</v>
      </c>
      <c r="K61" s="88">
        <v>300</v>
      </c>
      <c r="L61" s="124" t="s">
        <v>403</v>
      </c>
      <c r="M61" s="124" t="s">
        <v>167</v>
      </c>
      <c r="N61" s="124" t="s">
        <v>155</v>
      </c>
      <c r="O61" s="83" t="s">
        <v>43</v>
      </c>
      <c r="P61" s="22"/>
    </row>
    <row r="62" spans="1:16" s="20" customFormat="1" ht="48.75" customHeight="1">
      <c r="A62" s="150" t="s">
        <v>122</v>
      </c>
      <c r="B62" s="46" t="s">
        <v>120</v>
      </c>
      <c r="C62" s="46" t="s">
        <v>120</v>
      </c>
      <c r="D62" s="68" t="s">
        <v>404</v>
      </c>
      <c r="E62" s="47" t="s">
        <v>49</v>
      </c>
      <c r="F62" s="47"/>
      <c r="G62" s="47"/>
      <c r="H62" s="48"/>
      <c r="I62" s="48" t="s">
        <v>40</v>
      </c>
      <c r="J62" s="47" t="s">
        <v>53</v>
      </c>
      <c r="K62" s="88">
        <v>175</v>
      </c>
      <c r="L62" s="124" t="s">
        <v>403</v>
      </c>
      <c r="M62" s="124" t="s">
        <v>167</v>
      </c>
      <c r="N62" s="23" t="s">
        <v>157</v>
      </c>
      <c r="O62" s="83" t="s">
        <v>61</v>
      </c>
      <c r="P62" s="22"/>
    </row>
    <row r="63" spans="1:16" s="20" customFormat="1" ht="48.75" customHeight="1">
      <c r="A63" s="150" t="s">
        <v>123</v>
      </c>
      <c r="B63" s="46" t="s">
        <v>412</v>
      </c>
      <c r="C63" s="46" t="s">
        <v>411</v>
      </c>
      <c r="D63" s="68" t="s">
        <v>410</v>
      </c>
      <c r="E63" s="47" t="s">
        <v>49</v>
      </c>
      <c r="F63" s="47"/>
      <c r="G63" s="47"/>
      <c r="H63" s="48"/>
      <c r="I63" s="48" t="s">
        <v>40</v>
      </c>
      <c r="J63" s="47" t="s">
        <v>53</v>
      </c>
      <c r="K63" s="88">
        <v>350</v>
      </c>
      <c r="L63" s="134" t="s">
        <v>403</v>
      </c>
      <c r="M63" s="134" t="s">
        <v>166</v>
      </c>
      <c r="N63" s="135" t="s">
        <v>153</v>
      </c>
      <c r="O63" s="83" t="s">
        <v>43</v>
      </c>
      <c r="P63" s="22"/>
    </row>
    <row r="64" spans="1:16" s="20" customFormat="1" ht="24" customHeight="1">
      <c r="A64" s="181" t="s">
        <v>24</v>
      </c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3"/>
      <c r="P64" s="22"/>
    </row>
    <row r="65" spans="1:16" s="20" customFormat="1" ht="20.25" customHeight="1">
      <c r="A65" s="189" t="s">
        <v>145</v>
      </c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1"/>
    </row>
    <row r="66" spans="1:16" s="20" customFormat="1" ht="108" customHeight="1">
      <c r="A66" s="150" t="s">
        <v>124</v>
      </c>
      <c r="B66" s="42" t="s">
        <v>194</v>
      </c>
      <c r="C66" s="76">
        <v>43</v>
      </c>
      <c r="D66" s="49" t="s">
        <v>251</v>
      </c>
      <c r="E66" s="42" t="s">
        <v>49</v>
      </c>
      <c r="F66" s="42"/>
      <c r="G66" s="42"/>
      <c r="H66" s="42"/>
      <c r="I66" s="42" t="s">
        <v>74</v>
      </c>
      <c r="J66" s="21" t="s">
        <v>50</v>
      </c>
      <c r="K66" s="40">
        <f>2156+5587.2</f>
        <v>7743.2</v>
      </c>
      <c r="L66" s="76" t="s">
        <v>139</v>
      </c>
      <c r="M66" s="76" t="s">
        <v>165</v>
      </c>
      <c r="N66" s="23" t="s">
        <v>155</v>
      </c>
      <c r="O66" s="79" t="s">
        <v>43</v>
      </c>
    </row>
    <row r="67" spans="1:16" s="20" customFormat="1" ht="109.5" customHeight="1">
      <c r="A67" s="150" t="s">
        <v>125</v>
      </c>
      <c r="B67" s="42" t="s">
        <v>195</v>
      </c>
      <c r="C67" s="76">
        <v>43</v>
      </c>
      <c r="D67" s="49" t="s">
        <v>252</v>
      </c>
      <c r="E67" s="42" t="s">
        <v>49</v>
      </c>
      <c r="F67" s="42"/>
      <c r="G67" s="42"/>
      <c r="H67" s="42"/>
      <c r="I67" s="42" t="s">
        <v>74</v>
      </c>
      <c r="J67" s="21" t="s">
        <v>50</v>
      </c>
      <c r="K67" s="40">
        <f>(1484+2000)*3</f>
        <v>10452</v>
      </c>
      <c r="L67" s="76" t="s">
        <v>140</v>
      </c>
      <c r="M67" s="76" t="s">
        <v>214</v>
      </c>
      <c r="N67" s="23" t="s">
        <v>155</v>
      </c>
      <c r="O67" s="79" t="s">
        <v>43</v>
      </c>
    </row>
    <row r="68" spans="1:16" s="20" customFormat="1" ht="107.25" customHeight="1">
      <c r="A68" s="150" t="s">
        <v>126</v>
      </c>
      <c r="B68" s="42" t="s">
        <v>194</v>
      </c>
      <c r="C68" s="76">
        <v>35</v>
      </c>
      <c r="D68" s="49" t="s">
        <v>329</v>
      </c>
      <c r="E68" s="76" t="s">
        <v>49</v>
      </c>
      <c r="F68" s="42"/>
      <c r="G68" s="42"/>
      <c r="H68" s="42"/>
      <c r="I68" s="42" t="s">
        <v>74</v>
      </c>
      <c r="J68" s="21" t="s">
        <v>50</v>
      </c>
      <c r="K68" s="40">
        <v>3601.6</v>
      </c>
      <c r="L68" s="76" t="s">
        <v>98</v>
      </c>
      <c r="M68" s="76" t="s">
        <v>330</v>
      </c>
      <c r="N68" s="23" t="s">
        <v>155</v>
      </c>
      <c r="O68" s="79" t="s">
        <v>43</v>
      </c>
    </row>
    <row r="69" spans="1:16" s="20" customFormat="1" ht="111.75" customHeight="1">
      <c r="A69" s="150" t="s">
        <v>405</v>
      </c>
      <c r="B69" s="42" t="s">
        <v>196</v>
      </c>
      <c r="C69" s="76">
        <v>42</v>
      </c>
      <c r="D69" s="49" t="s">
        <v>280</v>
      </c>
      <c r="E69" s="42" t="s">
        <v>49</v>
      </c>
      <c r="F69" s="42"/>
      <c r="G69" s="42"/>
      <c r="H69" s="42"/>
      <c r="I69" s="76" t="s">
        <v>42</v>
      </c>
      <c r="J69" s="76" t="s">
        <v>50</v>
      </c>
      <c r="K69" s="50">
        <v>1500</v>
      </c>
      <c r="L69" s="76" t="s">
        <v>100</v>
      </c>
      <c r="M69" s="76" t="s">
        <v>279</v>
      </c>
      <c r="N69" s="23" t="s">
        <v>155</v>
      </c>
      <c r="O69" s="79" t="s">
        <v>43</v>
      </c>
    </row>
    <row r="70" spans="1:16" s="20" customFormat="1" ht="41.25" customHeight="1">
      <c r="A70" s="150" t="s">
        <v>127</v>
      </c>
      <c r="B70" s="42" t="s">
        <v>196</v>
      </c>
      <c r="C70" s="76">
        <v>42</v>
      </c>
      <c r="D70" s="49" t="s">
        <v>331</v>
      </c>
      <c r="E70" s="42" t="s">
        <v>49</v>
      </c>
      <c r="F70" s="42"/>
      <c r="G70" s="42"/>
      <c r="H70" s="42"/>
      <c r="I70" s="76" t="s">
        <v>42</v>
      </c>
      <c r="J70" s="76" t="s">
        <v>50</v>
      </c>
      <c r="K70" s="50">
        <v>4000</v>
      </c>
      <c r="L70" s="76" t="s">
        <v>97</v>
      </c>
      <c r="M70" s="76" t="s">
        <v>332</v>
      </c>
      <c r="N70" s="23" t="s">
        <v>155</v>
      </c>
      <c r="O70" s="79" t="s">
        <v>43</v>
      </c>
    </row>
    <row r="71" spans="1:16" s="20" customFormat="1" ht="63.75">
      <c r="A71" s="150" t="s">
        <v>128</v>
      </c>
      <c r="B71" s="42" t="s">
        <v>194</v>
      </c>
      <c r="C71" s="76">
        <v>35</v>
      </c>
      <c r="D71" s="78" t="s">
        <v>349</v>
      </c>
      <c r="E71" s="42" t="s">
        <v>49</v>
      </c>
      <c r="F71" s="42"/>
      <c r="G71" s="42"/>
      <c r="H71" s="42"/>
      <c r="I71" s="75" t="s">
        <v>350</v>
      </c>
      <c r="J71" s="23" t="s">
        <v>351</v>
      </c>
      <c r="K71" s="50">
        <v>533.19000000000005</v>
      </c>
      <c r="L71" s="76" t="s">
        <v>101</v>
      </c>
      <c r="M71" s="76" t="s">
        <v>253</v>
      </c>
      <c r="N71" s="23" t="s">
        <v>155</v>
      </c>
      <c r="O71" s="79" t="s">
        <v>43</v>
      </c>
    </row>
    <row r="72" spans="1:16" s="20" customFormat="1" ht="99" customHeight="1">
      <c r="A72" s="150" t="s">
        <v>254</v>
      </c>
      <c r="B72" s="42" t="s">
        <v>195</v>
      </c>
      <c r="C72" s="76">
        <v>35</v>
      </c>
      <c r="D72" s="78" t="s">
        <v>352</v>
      </c>
      <c r="E72" s="42" t="s">
        <v>49</v>
      </c>
      <c r="F72" s="42"/>
      <c r="G72" s="42"/>
      <c r="H72" s="42"/>
      <c r="I72" s="75" t="s">
        <v>65</v>
      </c>
      <c r="J72" s="23" t="s">
        <v>66</v>
      </c>
      <c r="K72" s="50">
        <v>569</v>
      </c>
      <c r="L72" s="76" t="s">
        <v>101</v>
      </c>
      <c r="M72" s="76" t="s">
        <v>253</v>
      </c>
      <c r="N72" s="23" t="s">
        <v>155</v>
      </c>
      <c r="O72" s="79" t="s">
        <v>43</v>
      </c>
    </row>
    <row r="73" spans="1:16" s="20" customFormat="1" ht="69" customHeight="1">
      <c r="A73" s="150" t="s">
        <v>136</v>
      </c>
      <c r="B73" s="42" t="s">
        <v>197</v>
      </c>
      <c r="C73" s="76">
        <v>43</v>
      </c>
      <c r="D73" s="91" t="s">
        <v>373</v>
      </c>
      <c r="E73" s="42" t="s">
        <v>49</v>
      </c>
      <c r="F73" s="42"/>
      <c r="G73" s="42"/>
      <c r="H73" s="42"/>
      <c r="I73" s="42" t="s">
        <v>42</v>
      </c>
      <c r="J73" s="21" t="s">
        <v>46</v>
      </c>
      <c r="K73" s="40">
        <v>920</v>
      </c>
      <c r="L73" s="90" t="s">
        <v>150</v>
      </c>
      <c r="M73" s="21" t="s">
        <v>172</v>
      </c>
      <c r="N73" s="23" t="s">
        <v>155</v>
      </c>
      <c r="O73" s="79" t="s">
        <v>43</v>
      </c>
    </row>
    <row r="74" spans="1:16" s="20" customFormat="1" ht="83.25" customHeight="1">
      <c r="A74" s="150" t="s">
        <v>137</v>
      </c>
      <c r="B74" s="42" t="s">
        <v>194</v>
      </c>
      <c r="C74" s="76">
        <v>35</v>
      </c>
      <c r="D74" s="116" t="s">
        <v>391</v>
      </c>
      <c r="E74" s="42" t="s">
        <v>49</v>
      </c>
      <c r="F74" s="42"/>
      <c r="G74" s="42"/>
      <c r="H74" s="42"/>
      <c r="I74" s="76" t="s">
        <v>72</v>
      </c>
      <c r="J74" s="76" t="s">
        <v>73</v>
      </c>
      <c r="K74" s="50">
        <v>2538</v>
      </c>
      <c r="L74" s="115" t="s">
        <v>392</v>
      </c>
      <c r="M74" s="115" t="s">
        <v>393</v>
      </c>
      <c r="N74" s="23" t="s">
        <v>155</v>
      </c>
      <c r="O74" s="79" t="s">
        <v>43</v>
      </c>
    </row>
    <row r="75" spans="1:16" s="20" customFormat="1" ht="50.25" customHeight="1">
      <c r="A75" s="150" t="s">
        <v>129</v>
      </c>
      <c r="B75" s="42" t="s">
        <v>195</v>
      </c>
      <c r="C75" s="42">
        <v>35</v>
      </c>
      <c r="D75" s="51" t="s">
        <v>315</v>
      </c>
      <c r="E75" s="76" t="s">
        <v>49</v>
      </c>
      <c r="F75" s="42">
        <v>642</v>
      </c>
      <c r="G75" s="42" t="s">
        <v>44</v>
      </c>
      <c r="H75" s="42">
        <v>4</v>
      </c>
      <c r="I75" s="76" t="s">
        <v>42</v>
      </c>
      <c r="J75" s="76" t="s">
        <v>50</v>
      </c>
      <c r="K75" s="40">
        <v>5582</v>
      </c>
      <c r="L75" s="52" t="s">
        <v>97</v>
      </c>
      <c r="M75" s="52" t="s">
        <v>165</v>
      </c>
      <c r="N75" s="23" t="s">
        <v>155</v>
      </c>
      <c r="O75" s="79" t="s">
        <v>43</v>
      </c>
      <c r="P75" s="25"/>
    </row>
    <row r="76" spans="1:16" s="20" customFormat="1" ht="43.5" customHeight="1">
      <c r="A76" s="150" t="s">
        <v>138</v>
      </c>
      <c r="B76" s="42" t="s">
        <v>194</v>
      </c>
      <c r="C76" s="42">
        <v>43</v>
      </c>
      <c r="D76" s="49" t="s">
        <v>215</v>
      </c>
      <c r="E76" s="42" t="s">
        <v>49</v>
      </c>
      <c r="F76" s="42"/>
      <c r="G76" s="42"/>
      <c r="H76" s="42"/>
      <c r="I76" s="42" t="s">
        <v>42</v>
      </c>
      <c r="J76" s="21" t="s">
        <v>46</v>
      </c>
      <c r="K76" s="40">
        <v>1800</v>
      </c>
      <c r="L76" s="76" t="s">
        <v>100</v>
      </c>
      <c r="M76" s="21" t="s">
        <v>171</v>
      </c>
      <c r="N76" s="23" t="s">
        <v>155</v>
      </c>
      <c r="O76" s="79" t="s">
        <v>43</v>
      </c>
    </row>
    <row r="77" spans="1:16" s="20" customFormat="1" ht="79.5" customHeight="1">
      <c r="A77" s="150" t="s">
        <v>130</v>
      </c>
      <c r="B77" s="42" t="s">
        <v>199</v>
      </c>
      <c r="C77" s="42">
        <v>43</v>
      </c>
      <c r="D77" s="51" t="s">
        <v>333</v>
      </c>
      <c r="E77" s="42" t="s">
        <v>49</v>
      </c>
      <c r="F77" s="42"/>
      <c r="G77" s="42"/>
      <c r="H77" s="42" t="s">
        <v>62</v>
      </c>
      <c r="I77" s="76" t="s">
        <v>141</v>
      </c>
      <c r="J77" s="76" t="s">
        <v>158</v>
      </c>
      <c r="K77" s="40">
        <f>2641845.36/1000</f>
        <v>2641.8453599999998</v>
      </c>
      <c r="L77" s="52" t="s">
        <v>101</v>
      </c>
      <c r="M77" s="52" t="s">
        <v>320</v>
      </c>
      <c r="N77" s="23" t="s">
        <v>155</v>
      </c>
      <c r="O77" s="79" t="s">
        <v>43</v>
      </c>
    </row>
    <row r="78" spans="1:16" s="20" customFormat="1" ht="54.75" customHeight="1">
      <c r="A78" s="150" t="s">
        <v>131</v>
      </c>
      <c r="B78" s="42" t="s">
        <v>195</v>
      </c>
      <c r="C78" s="42">
        <v>35</v>
      </c>
      <c r="D78" s="93" t="s">
        <v>387</v>
      </c>
      <c r="E78" s="76" t="s">
        <v>49</v>
      </c>
      <c r="F78" s="42">
        <v>642</v>
      </c>
      <c r="G78" s="42" t="s">
        <v>44</v>
      </c>
      <c r="H78" s="42">
        <v>24</v>
      </c>
      <c r="I78" s="76" t="s">
        <v>42</v>
      </c>
      <c r="J78" s="76" t="s">
        <v>50</v>
      </c>
      <c r="K78" s="53">
        <v>6800</v>
      </c>
      <c r="L78" s="52" t="s">
        <v>374</v>
      </c>
      <c r="M78" s="90" t="s">
        <v>172</v>
      </c>
      <c r="N78" s="23" t="s">
        <v>155</v>
      </c>
      <c r="O78" s="79" t="s">
        <v>43</v>
      </c>
    </row>
    <row r="79" spans="1:16" s="20" customFormat="1" ht="41.25" customHeight="1">
      <c r="A79" s="150" t="s">
        <v>132</v>
      </c>
      <c r="B79" s="47" t="s">
        <v>244</v>
      </c>
      <c r="C79" s="47" t="s">
        <v>245</v>
      </c>
      <c r="D79" s="69" t="s">
        <v>242</v>
      </c>
      <c r="E79" s="75" t="s">
        <v>49</v>
      </c>
      <c r="F79" s="47" t="s">
        <v>249</v>
      </c>
      <c r="G79" s="47" t="s">
        <v>243</v>
      </c>
      <c r="H79" s="47">
        <v>157</v>
      </c>
      <c r="I79" s="75" t="s">
        <v>42</v>
      </c>
      <c r="J79" s="75" t="s">
        <v>50</v>
      </c>
      <c r="K79" s="70">
        <v>250</v>
      </c>
      <c r="L79" s="75" t="s">
        <v>100</v>
      </c>
      <c r="M79" s="75" t="s">
        <v>177</v>
      </c>
      <c r="N79" s="23" t="s">
        <v>155</v>
      </c>
      <c r="O79" s="84" t="s">
        <v>43</v>
      </c>
    </row>
    <row r="80" spans="1:16" s="20" customFormat="1" ht="45.75" customHeight="1">
      <c r="A80" s="150" t="s">
        <v>133</v>
      </c>
      <c r="B80" s="47" t="s">
        <v>246</v>
      </c>
      <c r="C80" s="47" t="s">
        <v>247</v>
      </c>
      <c r="D80" s="69" t="s">
        <v>248</v>
      </c>
      <c r="E80" s="75" t="s">
        <v>49</v>
      </c>
      <c r="F80" s="47"/>
      <c r="G80" s="47"/>
      <c r="H80" s="47"/>
      <c r="I80" s="75" t="s">
        <v>42</v>
      </c>
      <c r="J80" s="75" t="s">
        <v>50</v>
      </c>
      <c r="K80" s="70">
        <f>540924.98/1000</f>
        <v>540.92498000000001</v>
      </c>
      <c r="L80" s="75" t="s">
        <v>100</v>
      </c>
      <c r="M80" s="75" t="s">
        <v>259</v>
      </c>
      <c r="N80" s="23" t="s">
        <v>155</v>
      </c>
      <c r="O80" s="84" t="s">
        <v>43</v>
      </c>
    </row>
    <row r="81" spans="1:15" s="20" customFormat="1" ht="47.25" customHeight="1">
      <c r="A81" s="150" t="s">
        <v>134</v>
      </c>
      <c r="B81" s="47" t="s">
        <v>260</v>
      </c>
      <c r="C81" s="47" t="s">
        <v>260</v>
      </c>
      <c r="D81" s="69" t="s">
        <v>261</v>
      </c>
      <c r="E81" s="75" t="s">
        <v>49</v>
      </c>
      <c r="F81" s="42">
        <v>642</v>
      </c>
      <c r="G81" s="42" t="s">
        <v>44</v>
      </c>
      <c r="H81" s="47">
        <v>2</v>
      </c>
      <c r="I81" s="75" t="s">
        <v>42</v>
      </c>
      <c r="J81" s="75" t="s">
        <v>50</v>
      </c>
      <c r="K81" s="70">
        <f>624579.9/1000</f>
        <v>624.57990000000007</v>
      </c>
      <c r="L81" s="75" t="s">
        <v>100</v>
      </c>
      <c r="M81" s="52" t="s">
        <v>170</v>
      </c>
      <c r="N81" s="23" t="s">
        <v>155</v>
      </c>
      <c r="O81" s="84" t="s">
        <v>43</v>
      </c>
    </row>
    <row r="82" spans="1:15" s="20" customFormat="1" ht="46.5" customHeight="1">
      <c r="A82" s="150" t="s">
        <v>135</v>
      </c>
      <c r="B82" s="47" t="s">
        <v>260</v>
      </c>
      <c r="C82" s="47" t="s">
        <v>260</v>
      </c>
      <c r="D82" s="69" t="s">
        <v>271</v>
      </c>
      <c r="E82" s="75" t="s">
        <v>49</v>
      </c>
      <c r="F82" s="42">
        <v>642</v>
      </c>
      <c r="G82" s="42" t="s">
        <v>44</v>
      </c>
      <c r="H82" s="47">
        <v>2</v>
      </c>
      <c r="I82" s="75" t="s">
        <v>42</v>
      </c>
      <c r="J82" s="75" t="s">
        <v>50</v>
      </c>
      <c r="K82" s="70">
        <f>610442.32/1000</f>
        <v>610.44232</v>
      </c>
      <c r="L82" s="75" t="s">
        <v>100</v>
      </c>
      <c r="M82" s="52" t="s">
        <v>170</v>
      </c>
      <c r="N82" s="23" t="s">
        <v>155</v>
      </c>
      <c r="O82" s="84" t="s">
        <v>43</v>
      </c>
    </row>
    <row r="83" spans="1:15" s="20" customFormat="1" ht="46.5" customHeight="1">
      <c r="A83" s="150" t="s">
        <v>148</v>
      </c>
      <c r="B83" s="47" t="s">
        <v>260</v>
      </c>
      <c r="C83" s="47" t="s">
        <v>260</v>
      </c>
      <c r="D83" s="69" t="s">
        <v>262</v>
      </c>
      <c r="E83" s="75" t="s">
        <v>49</v>
      </c>
      <c r="F83" s="42">
        <v>642</v>
      </c>
      <c r="G83" s="42" t="s">
        <v>44</v>
      </c>
      <c r="H83" s="47">
        <v>1</v>
      </c>
      <c r="I83" s="75" t="s">
        <v>42</v>
      </c>
      <c r="J83" s="75" t="s">
        <v>50</v>
      </c>
      <c r="K83" s="70">
        <f>510813.74/1000</f>
        <v>510.81374</v>
      </c>
      <c r="L83" s="75" t="s">
        <v>100</v>
      </c>
      <c r="M83" s="52" t="s">
        <v>170</v>
      </c>
      <c r="N83" s="23" t="s">
        <v>155</v>
      </c>
      <c r="O83" s="84" t="s">
        <v>43</v>
      </c>
    </row>
    <row r="84" spans="1:15" s="20" customFormat="1" ht="57" customHeight="1">
      <c r="A84" s="150" t="s">
        <v>218</v>
      </c>
      <c r="B84" s="47" t="s">
        <v>260</v>
      </c>
      <c r="C84" s="47" t="s">
        <v>260</v>
      </c>
      <c r="D84" s="69" t="s">
        <v>263</v>
      </c>
      <c r="E84" s="75" t="s">
        <v>49</v>
      </c>
      <c r="F84" s="42">
        <v>642</v>
      </c>
      <c r="G84" s="42" t="s">
        <v>44</v>
      </c>
      <c r="H84" s="47">
        <v>1</v>
      </c>
      <c r="I84" s="75" t="s">
        <v>42</v>
      </c>
      <c r="J84" s="75" t="s">
        <v>50</v>
      </c>
      <c r="K84" s="70">
        <f>555455.5/1000</f>
        <v>555.45550000000003</v>
      </c>
      <c r="L84" s="75" t="s">
        <v>100</v>
      </c>
      <c r="M84" s="52" t="s">
        <v>170</v>
      </c>
      <c r="N84" s="23" t="s">
        <v>155</v>
      </c>
      <c r="O84" s="84" t="s">
        <v>43</v>
      </c>
    </row>
    <row r="85" spans="1:15" s="20" customFormat="1" ht="72" customHeight="1">
      <c r="A85" s="150" t="s">
        <v>236</v>
      </c>
      <c r="B85" s="47" t="s">
        <v>196</v>
      </c>
      <c r="C85" s="47" t="s">
        <v>278</v>
      </c>
      <c r="D85" s="69" t="s">
        <v>275</v>
      </c>
      <c r="E85" s="75" t="s">
        <v>49</v>
      </c>
      <c r="F85" s="42">
        <v>642</v>
      </c>
      <c r="G85" s="42" t="s">
        <v>44</v>
      </c>
      <c r="H85" s="47">
        <v>2</v>
      </c>
      <c r="I85" s="75" t="s">
        <v>42</v>
      </c>
      <c r="J85" s="75" t="s">
        <v>50</v>
      </c>
      <c r="K85" s="70">
        <f>3716767.54/1000</f>
        <v>3716.7675399999998</v>
      </c>
      <c r="L85" s="75" t="s">
        <v>100</v>
      </c>
      <c r="M85" s="52" t="s">
        <v>170</v>
      </c>
      <c r="N85" s="23" t="s">
        <v>155</v>
      </c>
      <c r="O85" s="84" t="s">
        <v>43</v>
      </c>
    </row>
    <row r="86" spans="1:15" s="20" customFormat="1" ht="87.75" customHeight="1">
      <c r="A86" s="150" t="s">
        <v>237</v>
      </c>
      <c r="B86" s="47" t="s">
        <v>196</v>
      </c>
      <c r="C86" s="47" t="s">
        <v>278</v>
      </c>
      <c r="D86" s="69" t="s">
        <v>276</v>
      </c>
      <c r="E86" s="75" t="s">
        <v>49</v>
      </c>
      <c r="F86" s="42">
        <v>642</v>
      </c>
      <c r="G86" s="42" t="s">
        <v>44</v>
      </c>
      <c r="H86" s="47">
        <v>3</v>
      </c>
      <c r="I86" s="75" t="s">
        <v>42</v>
      </c>
      <c r="J86" s="75" t="s">
        <v>50</v>
      </c>
      <c r="K86" s="70">
        <f>5741148.4/1000</f>
        <v>5741.1484</v>
      </c>
      <c r="L86" s="75" t="s">
        <v>100</v>
      </c>
      <c r="M86" s="52" t="s">
        <v>170</v>
      </c>
      <c r="N86" s="23" t="s">
        <v>155</v>
      </c>
      <c r="O86" s="84" t="s">
        <v>43</v>
      </c>
    </row>
    <row r="87" spans="1:15" s="20" customFormat="1" ht="81.75" customHeight="1">
      <c r="A87" s="150" t="s">
        <v>238</v>
      </c>
      <c r="B87" s="47" t="s">
        <v>260</v>
      </c>
      <c r="C87" s="47" t="s">
        <v>260</v>
      </c>
      <c r="D87" s="69" t="s">
        <v>277</v>
      </c>
      <c r="E87" s="75" t="s">
        <v>49</v>
      </c>
      <c r="F87" s="42">
        <v>642</v>
      </c>
      <c r="G87" s="42" t="s">
        <v>44</v>
      </c>
      <c r="H87" s="47">
        <v>15</v>
      </c>
      <c r="I87" s="75" t="s">
        <v>42</v>
      </c>
      <c r="J87" s="75" t="s">
        <v>50</v>
      </c>
      <c r="K87" s="70">
        <f>2052982.88/1000</f>
        <v>2052.98288</v>
      </c>
      <c r="L87" s="75" t="s">
        <v>100</v>
      </c>
      <c r="M87" s="52" t="s">
        <v>170</v>
      </c>
      <c r="N87" s="23" t="s">
        <v>155</v>
      </c>
      <c r="O87" s="84" t="s">
        <v>43</v>
      </c>
    </row>
    <row r="88" spans="1:15" s="20" customFormat="1" ht="63.75" customHeight="1">
      <c r="A88" s="150" t="s">
        <v>239</v>
      </c>
      <c r="B88" s="47" t="s">
        <v>196</v>
      </c>
      <c r="C88" s="47" t="s">
        <v>319</v>
      </c>
      <c r="D88" s="69" t="s">
        <v>325</v>
      </c>
      <c r="E88" s="75" t="s">
        <v>49</v>
      </c>
      <c r="F88" s="42"/>
      <c r="G88" s="42"/>
      <c r="H88" s="47"/>
      <c r="I88" s="75" t="s">
        <v>42</v>
      </c>
      <c r="J88" s="75" t="s">
        <v>50</v>
      </c>
      <c r="K88" s="70">
        <v>4946.22</v>
      </c>
      <c r="L88" s="75" t="s">
        <v>99</v>
      </c>
      <c r="M88" s="52" t="s">
        <v>320</v>
      </c>
      <c r="N88" s="23" t="s">
        <v>155</v>
      </c>
      <c r="O88" s="84" t="s">
        <v>43</v>
      </c>
    </row>
    <row r="89" spans="1:15" s="20" customFormat="1" ht="81" customHeight="1">
      <c r="A89" s="150" t="s">
        <v>240</v>
      </c>
      <c r="B89" s="47" t="s">
        <v>196</v>
      </c>
      <c r="C89" s="47" t="s">
        <v>319</v>
      </c>
      <c r="D89" s="69" t="s">
        <v>321</v>
      </c>
      <c r="E89" s="75" t="s">
        <v>49</v>
      </c>
      <c r="F89" s="42"/>
      <c r="G89" s="42"/>
      <c r="H89" s="47"/>
      <c r="I89" s="75" t="s">
        <v>42</v>
      </c>
      <c r="J89" s="75" t="s">
        <v>50</v>
      </c>
      <c r="K89" s="70">
        <v>4173.5</v>
      </c>
      <c r="L89" s="75" t="s">
        <v>99</v>
      </c>
      <c r="M89" s="52" t="s">
        <v>170</v>
      </c>
      <c r="N89" s="23" t="s">
        <v>155</v>
      </c>
      <c r="O89" s="84" t="s">
        <v>43</v>
      </c>
    </row>
    <row r="90" spans="1:15" s="20" customFormat="1" ht="81" customHeight="1">
      <c r="A90" s="150" t="s">
        <v>241</v>
      </c>
      <c r="B90" s="47" t="s">
        <v>260</v>
      </c>
      <c r="C90" s="47" t="s">
        <v>260</v>
      </c>
      <c r="D90" s="69" t="s">
        <v>327</v>
      </c>
      <c r="E90" s="75" t="s">
        <v>49</v>
      </c>
      <c r="F90" s="42"/>
      <c r="G90" s="42"/>
      <c r="H90" s="47"/>
      <c r="I90" s="75" t="s">
        <v>42</v>
      </c>
      <c r="J90" s="75" t="s">
        <v>50</v>
      </c>
      <c r="K90" s="70">
        <v>1348.23</v>
      </c>
      <c r="L90" s="75" t="s">
        <v>99</v>
      </c>
      <c r="M90" s="52" t="s">
        <v>326</v>
      </c>
      <c r="N90" s="23" t="s">
        <v>155</v>
      </c>
      <c r="O90" s="84" t="s">
        <v>43</v>
      </c>
    </row>
    <row r="91" spans="1:15" s="20" customFormat="1" ht="37.5" customHeight="1">
      <c r="A91" s="150" t="s">
        <v>256</v>
      </c>
      <c r="B91" s="47" t="s">
        <v>260</v>
      </c>
      <c r="C91" s="47" t="s">
        <v>260</v>
      </c>
      <c r="D91" s="69" t="s">
        <v>336</v>
      </c>
      <c r="E91" s="75" t="s">
        <v>49</v>
      </c>
      <c r="F91" s="42"/>
      <c r="G91" s="42"/>
      <c r="H91" s="47"/>
      <c r="I91" s="75" t="s">
        <v>335</v>
      </c>
      <c r="J91" s="75" t="s">
        <v>334</v>
      </c>
      <c r="K91" s="70">
        <f>602909.2/1000</f>
        <v>602.90919999999994</v>
      </c>
      <c r="L91" s="75" t="s">
        <v>99</v>
      </c>
      <c r="M91" s="52" t="s">
        <v>326</v>
      </c>
      <c r="N91" s="23" t="s">
        <v>155</v>
      </c>
      <c r="O91" s="84" t="s">
        <v>43</v>
      </c>
    </row>
    <row r="92" spans="1:15" s="20" customFormat="1" ht="38.25">
      <c r="A92" s="150" t="s">
        <v>266</v>
      </c>
      <c r="B92" s="47" t="s">
        <v>260</v>
      </c>
      <c r="C92" s="47">
        <v>43</v>
      </c>
      <c r="D92" s="69" t="s">
        <v>344</v>
      </c>
      <c r="E92" s="75" t="s">
        <v>49</v>
      </c>
      <c r="F92" s="42"/>
      <c r="G92" s="42"/>
      <c r="H92" s="47"/>
      <c r="I92" s="75" t="s">
        <v>42</v>
      </c>
      <c r="J92" s="75" t="s">
        <v>345</v>
      </c>
      <c r="K92" s="70">
        <v>401.8</v>
      </c>
      <c r="L92" s="75" t="s">
        <v>99</v>
      </c>
      <c r="M92" s="52" t="s">
        <v>326</v>
      </c>
      <c r="N92" s="23" t="s">
        <v>155</v>
      </c>
      <c r="O92" s="84" t="s">
        <v>43</v>
      </c>
    </row>
    <row r="93" spans="1:15" s="20" customFormat="1" ht="38.25">
      <c r="A93" s="150" t="s">
        <v>267</v>
      </c>
      <c r="B93" s="47" t="s">
        <v>260</v>
      </c>
      <c r="C93" s="47">
        <v>43</v>
      </c>
      <c r="D93" s="69" t="s">
        <v>346</v>
      </c>
      <c r="E93" s="75" t="s">
        <v>49</v>
      </c>
      <c r="F93" s="42"/>
      <c r="G93" s="42"/>
      <c r="H93" s="47"/>
      <c r="I93" s="75" t="s">
        <v>42</v>
      </c>
      <c r="J93" s="75" t="s">
        <v>345</v>
      </c>
      <c r="K93" s="70">
        <v>232.1</v>
      </c>
      <c r="L93" s="75" t="s">
        <v>99</v>
      </c>
      <c r="M93" s="52" t="s">
        <v>326</v>
      </c>
      <c r="N93" s="23" t="s">
        <v>155</v>
      </c>
      <c r="O93" s="84" t="s">
        <v>43</v>
      </c>
    </row>
    <row r="94" spans="1:15" s="20" customFormat="1" ht="51">
      <c r="A94" s="150" t="s">
        <v>268</v>
      </c>
      <c r="B94" s="47" t="s">
        <v>196</v>
      </c>
      <c r="C94" s="47">
        <v>42</v>
      </c>
      <c r="D94" s="78" t="s">
        <v>347</v>
      </c>
      <c r="E94" s="75" t="s">
        <v>49</v>
      </c>
      <c r="F94" s="42"/>
      <c r="G94" s="42"/>
      <c r="H94" s="47"/>
      <c r="I94" s="75" t="s">
        <v>42</v>
      </c>
      <c r="J94" s="75" t="s">
        <v>345</v>
      </c>
      <c r="K94" s="70">
        <v>4908</v>
      </c>
      <c r="L94" s="75" t="s">
        <v>99</v>
      </c>
      <c r="M94" s="52" t="s">
        <v>326</v>
      </c>
      <c r="N94" s="23" t="s">
        <v>155</v>
      </c>
      <c r="O94" s="84" t="s">
        <v>43</v>
      </c>
    </row>
    <row r="95" spans="1:15" s="20" customFormat="1" ht="51">
      <c r="A95" s="150" t="s">
        <v>269</v>
      </c>
      <c r="B95" s="47" t="s">
        <v>196</v>
      </c>
      <c r="C95" s="47">
        <v>42</v>
      </c>
      <c r="D95" s="78" t="s">
        <v>348</v>
      </c>
      <c r="E95" s="75" t="s">
        <v>49</v>
      </c>
      <c r="F95" s="42"/>
      <c r="G95" s="42"/>
      <c r="H95" s="47"/>
      <c r="I95" s="75" t="s">
        <v>42</v>
      </c>
      <c r="J95" s="75" t="s">
        <v>345</v>
      </c>
      <c r="K95" s="70">
        <v>2020.4</v>
      </c>
      <c r="L95" s="75" t="s">
        <v>99</v>
      </c>
      <c r="M95" s="52" t="s">
        <v>326</v>
      </c>
      <c r="N95" s="23" t="s">
        <v>155</v>
      </c>
      <c r="O95" s="84" t="s">
        <v>43</v>
      </c>
    </row>
    <row r="96" spans="1:15" s="20" customFormat="1" ht="114.75">
      <c r="A96" s="150" t="s">
        <v>270</v>
      </c>
      <c r="B96" s="47" t="s">
        <v>196</v>
      </c>
      <c r="C96" s="47">
        <v>42</v>
      </c>
      <c r="D96" s="86" t="s">
        <v>360</v>
      </c>
      <c r="E96" s="75" t="s">
        <v>49</v>
      </c>
      <c r="F96" s="42"/>
      <c r="G96" s="42"/>
      <c r="H96" s="47"/>
      <c r="I96" s="75" t="s">
        <v>42</v>
      </c>
      <c r="J96" s="75" t="s">
        <v>345</v>
      </c>
      <c r="K96" s="70">
        <v>5295.85</v>
      </c>
      <c r="L96" s="75" t="s">
        <v>99</v>
      </c>
      <c r="M96" s="52" t="s">
        <v>326</v>
      </c>
      <c r="N96" s="23" t="s">
        <v>155</v>
      </c>
      <c r="O96" s="84" t="s">
        <v>43</v>
      </c>
    </row>
    <row r="97" spans="1:256" s="20" customFormat="1" ht="52.5" customHeight="1">
      <c r="A97" s="150" t="s">
        <v>272</v>
      </c>
      <c r="B97" s="47" t="s">
        <v>194</v>
      </c>
      <c r="C97" s="47">
        <v>35</v>
      </c>
      <c r="D97" s="101" t="s">
        <v>354</v>
      </c>
      <c r="E97" s="75" t="s">
        <v>49</v>
      </c>
      <c r="F97" s="42"/>
      <c r="G97" s="42"/>
      <c r="H97" s="47"/>
      <c r="I97" s="75" t="s">
        <v>42</v>
      </c>
      <c r="J97" s="75" t="s">
        <v>345</v>
      </c>
      <c r="K97" s="99">
        <v>1189</v>
      </c>
      <c r="L97" s="89" t="s">
        <v>99</v>
      </c>
      <c r="M97" s="52" t="s">
        <v>326</v>
      </c>
      <c r="N97" s="23" t="s">
        <v>155</v>
      </c>
      <c r="O97" s="84" t="s">
        <v>43</v>
      </c>
    </row>
    <row r="98" spans="1:256" s="20" customFormat="1" ht="51">
      <c r="A98" s="150" t="s">
        <v>273</v>
      </c>
      <c r="B98" s="47" t="s">
        <v>196</v>
      </c>
      <c r="C98" s="97">
        <v>42</v>
      </c>
      <c r="D98" s="78" t="s">
        <v>375</v>
      </c>
      <c r="E98" s="98" t="s">
        <v>49</v>
      </c>
      <c r="F98" s="92"/>
      <c r="G98" s="92"/>
      <c r="H98" s="47"/>
      <c r="I98" s="94" t="s">
        <v>42</v>
      </c>
      <c r="J98" s="94" t="s">
        <v>345</v>
      </c>
      <c r="K98" s="99">
        <v>639</v>
      </c>
      <c r="L98" s="89" t="s">
        <v>150</v>
      </c>
      <c r="M98" s="100" t="s">
        <v>379</v>
      </c>
      <c r="N98" s="23" t="s">
        <v>155</v>
      </c>
      <c r="O98" s="84" t="s">
        <v>43</v>
      </c>
    </row>
    <row r="99" spans="1:256" s="20" customFormat="1" ht="67.5" customHeight="1">
      <c r="A99" s="150" t="s">
        <v>274</v>
      </c>
      <c r="B99" s="47" t="s">
        <v>196</v>
      </c>
      <c r="C99" s="97">
        <v>42</v>
      </c>
      <c r="D99" s="78" t="s">
        <v>376</v>
      </c>
      <c r="E99" s="98" t="s">
        <v>49</v>
      </c>
      <c r="F99" s="92"/>
      <c r="G99" s="92"/>
      <c r="H99" s="47"/>
      <c r="I99" s="94" t="s">
        <v>42</v>
      </c>
      <c r="J99" s="94" t="s">
        <v>345</v>
      </c>
      <c r="K99" s="103">
        <v>4143.3999999999996</v>
      </c>
      <c r="L99" s="89" t="s">
        <v>150</v>
      </c>
      <c r="M99" s="100" t="s">
        <v>379</v>
      </c>
      <c r="N99" s="23" t="s">
        <v>155</v>
      </c>
      <c r="O99" s="84" t="s">
        <v>43</v>
      </c>
    </row>
    <row r="100" spans="1:256" s="20" customFormat="1" ht="51">
      <c r="A100" s="150" t="s">
        <v>302</v>
      </c>
      <c r="B100" s="47" t="s">
        <v>196</v>
      </c>
      <c r="C100" s="97">
        <v>42</v>
      </c>
      <c r="D100" s="78" t="s">
        <v>377</v>
      </c>
      <c r="E100" s="98" t="s">
        <v>49</v>
      </c>
      <c r="F100" s="92"/>
      <c r="G100" s="92"/>
      <c r="H100" s="47"/>
      <c r="I100" s="94" t="s">
        <v>42</v>
      </c>
      <c r="J100" s="94" t="s">
        <v>345</v>
      </c>
      <c r="K100" s="103">
        <v>2832.4</v>
      </c>
      <c r="L100" s="89" t="s">
        <v>150</v>
      </c>
      <c r="M100" s="100" t="s">
        <v>379</v>
      </c>
      <c r="N100" s="23" t="s">
        <v>155</v>
      </c>
      <c r="O100" s="84" t="s">
        <v>43</v>
      </c>
    </row>
    <row r="101" spans="1:256" s="20" customFormat="1" ht="51">
      <c r="A101" s="150" t="s">
        <v>303</v>
      </c>
      <c r="B101" s="47" t="s">
        <v>196</v>
      </c>
      <c r="C101" s="97">
        <v>42</v>
      </c>
      <c r="D101" s="78" t="s">
        <v>378</v>
      </c>
      <c r="E101" s="98" t="s">
        <v>49</v>
      </c>
      <c r="F101" s="92"/>
      <c r="G101" s="92"/>
      <c r="H101" s="47"/>
      <c r="I101" s="94" t="s">
        <v>42</v>
      </c>
      <c r="J101" s="94" t="s">
        <v>345</v>
      </c>
      <c r="K101" s="99">
        <v>629.70000000000005</v>
      </c>
      <c r="L101" s="89" t="s">
        <v>150</v>
      </c>
      <c r="M101" s="100" t="s">
        <v>379</v>
      </c>
      <c r="N101" s="23" t="s">
        <v>155</v>
      </c>
      <c r="O101" s="84" t="s">
        <v>43</v>
      </c>
    </row>
    <row r="102" spans="1:256" s="20" customFormat="1" ht="86.25" customHeight="1">
      <c r="A102" s="150" t="s">
        <v>304</v>
      </c>
      <c r="B102" s="47" t="s">
        <v>196</v>
      </c>
      <c r="C102" s="97">
        <v>42</v>
      </c>
      <c r="D102" s="117" t="s">
        <v>397</v>
      </c>
      <c r="E102" s="98" t="s">
        <v>49</v>
      </c>
      <c r="F102" s="92"/>
      <c r="G102" s="92"/>
      <c r="H102" s="47"/>
      <c r="I102" s="94" t="s">
        <v>42</v>
      </c>
      <c r="J102" s="94" t="s">
        <v>345</v>
      </c>
      <c r="K102" s="104">
        <v>5295.2</v>
      </c>
      <c r="L102" s="94" t="s">
        <v>150</v>
      </c>
      <c r="M102" s="100" t="s">
        <v>379</v>
      </c>
      <c r="N102" s="23" t="s">
        <v>155</v>
      </c>
      <c r="O102" s="84" t="s">
        <v>43</v>
      </c>
    </row>
    <row r="103" spans="1:256" s="20" customFormat="1" ht="86.25" customHeight="1">
      <c r="A103" s="150" t="s">
        <v>305</v>
      </c>
      <c r="B103" s="47" t="s">
        <v>196</v>
      </c>
      <c r="C103" s="97">
        <v>42</v>
      </c>
      <c r="D103" s="117" t="s">
        <v>398</v>
      </c>
      <c r="E103" s="98" t="s">
        <v>49</v>
      </c>
      <c r="F103" s="118"/>
      <c r="G103" s="118"/>
      <c r="H103" s="47"/>
      <c r="I103" s="119" t="s">
        <v>42</v>
      </c>
      <c r="J103" s="119" t="s">
        <v>345</v>
      </c>
      <c r="K103" s="104">
        <v>1673.7</v>
      </c>
      <c r="L103" s="119" t="s">
        <v>150</v>
      </c>
      <c r="M103" s="100" t="s">
        <v>379</v>
      </c>
      <c r="N103" s="23" t="s">
        <v>155</v>
      </c>
      <c r="O103" s="84" t="s">
        <v>43</v>
      </c>
    </row>
    <row r="104" spans="1:256" s="20" customFormat="1" ht="97.5" customHeight="1">
      <c r="A104" s="150" t="s">
        <v>306</v>
      </c>
      <c r="B104" s="47" t="s">
        <v>194</v>
      </c>
      <c r="C104" s="97">
        <v>43</v>
      </c>
      <c r="D104" s="117" t="s">
        <v>422</v>
      </c>
      <c r="E104" s="98" t="s">
        <v>49</v>
      </c>
      <c r="F104" s="138"/>
      <c r="G104" s="138"/>
      <c r="H104" s="47"/>
      <c r="I104" s="139" t="s">
        <v>74</v>
      </c>
      <c r="J104" s="139" t="s">
        <v>334</v>
      </c>
      <c r="K104" s="104">
        <v>7038.1</v>
      </c>
      <c r="L104" s="139" t="s">
        <v>416</v>
      </c>
      <c r="M104" s="100" t="s">
        <v>421</v>
      </c>
      <c r="N104" s="23" t="s">
        <v>155</v>
      </c>
      <c r="O104" s="84" t="s">
        <v>43</v>
      </c>
    </row>
    <row r="105" spans="1:256" s="20" customFormat="1" ht="97.5" customHeight="1">
      <c r="A105" s="150" t="s">
        <v>307</v>
      </c>
      <c r="B105" s="47" t="s">
        <v>196</v>
      </c>
      <c r="C105" s="97">
        <v>42</v>
      </c>
      <c r="D105" s="117" t="s">
        <v>436</v>
      </c>
      <c r="E105" s="98" t="s">
        <v>49</v>
      </c>
      <c r="F105" s="143"/>
      <c r="G105" s="143"/>
      <c r="H105" s="47"/>
      <c r="I105" s="144" t="s">
        <v>42</v>
      </c>
      <c r="J105" s="144" t="s">
        <v>345</v>
      </c>
      <c r="K105" s="104">
        <v>16602.400000000001</v>
      </c>
      <c r="L105" s="144" t="s">
        <v>416</v>
      </c>
      <c r="M105" s="100" t="s">
        <v>435</v>
      </c>
      <c r="N105" s="23" t="s">
        <v>155</v>
      </c>
      <c r="O105" s="84" t="s">
        <v>43</v>
      </c>
    </row>
    <row r="106" spans="1:256" s="20" customFormat="1" ht="51.75" customHeight="1">
      <c r="A106" s="150" t="s">
        <v>308</v>
      </c>
      <c r="B106" s="47" t="s">
        <v>194</v>
      </c>
      <c r="C106" s="97">
        <v>35</v>
      </c>
      <c r="D106" s="117" t="s">
        <v>441</v>
      </c>
      <c r="E106" s="98" t="s">
        <v>49</v>
      </c>
      <c r="F106" s="147">
        <v>642</v>
      </c>
      <c r="G106" s="147" t="s">
        <v>44</v>
      </c>
      <c r="H106" s="47">
        <v>1</v>
      </c>
      <c r="I106" s="148" t="s">
        <v>42</v>
      </c>
      <c r="J106" s="148" t="s">
        <v>345</v>
      </c>
      <c r="K106" s="104">
        <v>615.5</v>
      </c>
      <c r="L106" s="148" t="s">
        <v>416</v>
      </c>
      <c r="M106" s="100" t="s">
        <v>443</v>
      </c>
      <c r="N106" s="148" t="s">
        <v>153</v>
      </c>
      <c r="O106" s="83" t="s">
        <v>43</v>
      </c>
    </row>
    <row r="107" spans="1:256" s="20" customFormat="1" ht="75" customHeight="1">
      <c r="A107" s="150" t="s">
        <v>309</v>
      </c>
      <c r="B107" s="47" t="s">
        <v>196</v>
      </c>
      <c r="C107" s="97">
        <v>42</v>
      </c>
      <c r="D107" s="117" t="s">
        <v>442</v>
      </c>
      <c r="E107" s="98" t="s">
        <v>49</v>
      </c>
      <c r="F107" s="147"/>
      <c r="G107" s="147"/>
      <c r="H107" s="47"/>
      <c r="I107" s="157" t="s">
        <v>42</v>
      </c>
      <c r="J107" s="148" t="s">
        <v>345</v>
      </c>
      <c r="K107" s="104">
        <v>16196</v>
      </c>
      <c r="L107" s="148" t="s">
        <v>416</v>
      </c>
      <c r="M107" s="100" t="s">
        <v>435</v>
      </c>
      <c r="N107" s="23" t="s">
        <v>155</v>
      </c>
      <c r="O107" s="84" t="s">
        <v>43</v>
      </c>
    </row>
    <row r="108" spans="1:256" s="20" customFormat="1" ht="75" customHeight="1">
      <c r="A108" s="158" t="s">
        <v>323</v>
      </c>
      <c r="B108" s="47" t="s">
        <v>194</v>
      </c>
      <c r="C108" s="97">
        <v>35</v>
      </c>
      <c r="D108" s="117" t="s">
        <v>448</v>
      </c>
      <c r="E108" s="98" t="s">
        <v>49</v>
      </c>
      <c r="F108" s="156"/>
      <c r="G108" s="156"/>
      <c r="H108" s="47"/>
      <c r="I108" s="157" t="s">
        <v>42</v>
      </c>
      <c r="J108" s="157" t="s">
        <v>345</v>
      </c>
      <c r="K108" s="104">
        <v>329.79</v>
      </c>
      <c r="L108" s="157" t="s">
        <v>416</v>
      </c>
      <c r="M108" s="100" t="s">
        <v>443</v>
      </c>
      <c r="N108" s="157" t="s">
        <v>153</v>
      </c>
      <c r="O108" s="83" t="s">
        <v>43</v>
      </c>
    </row>
    <row r="109" spans="1:256" s="15" customFormat="1" ht="22.5" customHeight="1">
      <c r="A109" s="177" t="s">
        <v>146</v>
      </c>
      <c r="B109" s="178"/>
      <c r="C109" s="178"/>
      <c r="D109" s="179"/>
      <c r="E109" s="178"/>
      <c r="F109" s="178"/>
      <c r="G109" s="178"/>
      <c r="H109" s="178"/>
      <c r="I109" s="178"/>
      <c r="J109" s="178"/>
      <c r="K109" s="179"/>
      <c r="L109" s="179"/>
      <c r="M109" s="178"/>
      <c r="N109" s="178"/>
      <c r="O109" s="18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  <c r="IL109" s="20"/>
      <c r="IM109" s="20"/>
      <c r="IN109" s="20"/>
      <c r="IO109" s="20"/>
      <c r="IP109" s="20"/>
      <c r="IQ109" s="20"/>
      <c r="IR109" s="20"/>
      <c r="IS109" s="20"/>
      <c r="IT109" s="20"/>
      <c r="IU109" s="20"/>
      <c r="IV109" s="20"/>
    </row>
    <row r="110" spans="1:256" s="15" customFormat="1" ht="54" customHeight="1">
      <c r="A110" s="158" t="s">
        <v>324</v>
      </c>
      <c r="B110" s="42" t="s">
        <v>322</v>
      </c>
      <c r="C110" s="42" t="s">
        <v>260</v>
      </c>
      <c r="D110" s="54" t="s">
        <v>316</v>
      </c>
      <c r="E110" s="42" t="s">
        <v>49</v>
      </c>
      <c r="F110" s="42"/>
      <c r="G110" s="42"/>
      <c r="H110" s="42"/>
      <c r="I110" s="42" t="s">
        <v>42</v>
      </c>
      <c r="J110" s="21" t="s">
        <v>318</v>
      </c>
      <c r="K110" s="105">
        <v>1182</v>
      </c>
      <c r="L110" s="76" t="s">
        <v>101</v>
      </c>
      <c r="M110" s="21" t="s">
        <v>317</v>
      </c>
      <c r="N110" s="23" t="s">
        <v>155</v>
      </c>
      <c r="O110" s="81" t="s">
        <v>43</v>
      </c>
    </row>
    <row r="111" spans="1:256" s="15" customFormat="1" ht="51">
      <c r="A111" s="158" t="s">
        <v>328</v>
      </c>
      <c r="B111" s="42" t="s">
        <v>200</v>
      </c>
      <c r="C111" s="42">
        <v>71</v>
      </c>
      <c r="D111" s="49" t="s">
        <v>154</v>
      </c>
      <c r="E111" s="42" t="s">
        <v>49</v>
      </c>
      <c r="F111" s="42">
        <v>796</v>
      </c>
      <c r="G111" s="42" t="s">
        <v>41</v>
      </c>
      <c r="H111" s="42">
        <v>2896</v>
      </c>
      <c r="I111" s="75" t="s">
        <v>65</v>
      </c>
      <c r="J111" s="23" t="s">
        <v>66</v>
      </c>
      <c r="K111" s="105">
        <v>2052.7600000000002</v>
      </c>
      <c r="L111" s="76" t="s">
        <v>102</v>
      </c>
      <c r="M111" s="76" t="s">
        <v>253</v>
      </c>
      <c r="N111" s="23" t="s">
        <v>155</v>
      </c>
      <c r="O111" s="79" t="s">
        <v>43</v>
      </c>
    </row>
    <row r="112" spans="1:256" s="15" customFormat="1" ht="90.75" customHeight="1">
      <c r="A112" s="158" t="s">
        <v>406</v>
      </c>
      <c r="B112" s="42" t="s">
        <v>201</v>
      </c>
      <c r="C112" s="42">
        <v>71</v>
      </c>
      <c r="D112" s="78" t="s">
        <v>353</v>
      </c>
      <c r="E112" s="42" t="s">
        <v>49</v>
      </c>
      <c r="F112" s="42"/>
      <c r="G112" s="42"/>
      <c r="H112" s="42"/>
      <c r="I112" s="75" t="s">
        <v>65</v>
      </c>
      <c r="J112" s="23" t="s">
        <v>66</v>
      </c>
      <c r="K112" s="40">
        <v>187.24</v>
      </c>
      <c r="L112" s="76" t="s">
        <v>101</v>
      </c>
      <c r="M112" s="76" t="s">
        <v>253</v>
      </c>
      <c r="N112" s="23" t="s">
        <v>155</v>
      </c>
      <c r="O112" s="79" t="s">
        <v>43</v>
      </c>
    </row>
    <row r="113" spans="1:256" s="15" customFormat="1" ht="39.75" customHeight="1">
      <c r="A113" s="158" t="s">
        <v>407</v>
      </c>
      <c r="B113" s="42" t="s">
        <v>202</v>
      </c>
      <c r="C113" s="42" t="s">
        <v>216</v>
      </c>
      <c r="D113" s="93" t="s">
        <v>103</v>
      </c>
      <c r="E113" s="42" t="s">
        <v>49</v>
      </c>
      <c r="F113" s="42"/>
      <c r="G113" s="42"/>
      <c r="H113" s="42"/>
      <c r="I113" s="42" t="s">
        <v>104</v>
      </c>
      <c r="J113" s="21" t="s">
        <v>51</v>
      </c>
      <c r="K113" s="40">
        <f>250000/1000</f>
        <v>250</v>
      </c>
      <c r="L113" s="76" t="s">
        <v>105</v>
      </c>
      <c r="M113" s="21" t="s">
        <v>169</v>
      </c>
      <c r="N113" s="23" t="s">
        <v>155</v>
      </c>
      <c r="O113" s="81" t="s">
        <v>43</v>
      </c>
      <c r="P113" s="24"/>
    </row>
    <row r="114" spans="1:256" s="15" customFormat="1" ht="34.5" customHeight="1">
      <c r="A114" s="158" t="s">
        <v>355</v>
      </c>
      <c r="B114" s="42" t="s">
        <v>203</v>
      </c>
      <c r="C114" s="42">
        <v>71</v>
      </c>
      <c r="D114" s="43" t="s">
        <v>70</v>
      </c>
      <c r="E114" s="76" t="s">
        <v>49</v>
      </c>
      <c r="F114" s="42">
        <v>642</v>
      </c>
      <c r="G114" s="42" t="s">
        <v>71</v>
      </c>
      <c r="H114" s="76">
        <v>18</v>
      </c>
      <c r="I114" s="76" t="s">
        <v>42</v>
      </c>
      <c r="J114" s="76" t="s">
        <v>67</v>
      </c>
      <c r="K114" s="53">
        <v>965</v>
      </c>
      <c r="L114" s="76" t="s">
        <v>111</v>
      </c>
      <c r="M114" s="76" t="s">
        <v>168</v>
      </c>
      <c r="N114" s="23" t="s">
        <v>155</v>
      </c>
      <c r="O114" s="79" t="s">
        <v>43</v>
      </c>
      <c r="P114" s="16"/>
    </row>
    <row r="115" spans="1:256" s="15" customFormat="1" ht="63.75">
      <c r="A115" s="158" t="s">
        <v>356</v>
      </c>
      <c r="B115" s="42" t="s">
        <v>204</v>
      </c>
      <c r="C115" s="42">
        <v>86</v>
      </c>
      <c r="D115" s="49" t="s">
        <v>106</v>
      </c>
      <c r="E115" s="42" t="s">
        <v>49</v>
      </c>
      <c r="F115" s="42">
        <v>792</v>
      </c>
      <c r="G115" s="42" t="s">
        <v>48</v>
      </c>
      <c r="H115" s="42">
        <v>150</v>
      </c>
      <c r="I115" s="76" t="s">
        <v>42</v>
      </c>
      <c r="J115" s="21" t="s">
        <v>67</v>
      </c>
      <c r="K115" s="40">
        <v>300</v>
      </c>
      <c r="L115" s="76" t="s">
        <v>112</v>
      </c>
      <c r="M115" s="76" t="s">
        <v>165</v>
      </c>
      <c r="N115" s="76" t="s">
        <v>153</v>
      </c>
      <c r="O115" s="81" t="s">
        <v>43</v>
      </c>
      <c r="P115" s="16"/>
    </row>
    <row r="116" spans="1:256" s="15" customFormat="1" ht="58.5" customHeight="1">
      <c r="A116" s="158" t="s">
        <v>357</v>
      </c>
      <c r="B116" s="42" t="s">
        <v>107</v>
      </c>
      <c r="C116" s="42">
        <v>71</v>
      </c>
      <c r="D116" s="54" t="s">
        <v>108</v>
      </c>
      <c r="E116" s="42" t="s">
        <v>49</v>
      </c>
      <c r="F116" s="42">
        <v>796</v>
      </c>
      <c r="G116" s="42" t="s">
        <v>41</v>
      </c>
      <c r="H116" s="42">
        <v>19</v>
      </c>
      <c r="I116" s="42" t="s">
        <v>42</v>
      </c>
      <c r="J116" s="21" t="s">
        <v>109</v>
      </c>
      <c r="K116" s="40">
        <v>370</v>
      </c>
      <c r="L116" s="76" t="s">
        <v>113</v>
      </c>
      <c r="M116" s="21" t="s">
        <v>164</v>
      </c>
      <c r="N116" s="23" t="s">
        <v>155</v>
      </c>
      <c r="O116" s="81" t="s">
        <v>43</v>
      </c>
      <c r="P116" s="16"/>
    </row>
    <row r="117" spans="1:256" s="15" customFormat="1" ht="80.25" customHeight="1">
      <c r="A117" s="158" t="s">
        <v>358</v>
      </c>
      <c r="B117" s="42" t="s">
        <v>205</v>
      </c>
      <c r="C117" s="42">
        <v>71</v>
      </c>
      <c r="D117" s="136" t="s">
        <v>414</v>
      </c>
      <c r="E117" s="76" t="s">
        <v>49</v>
      </c>
      <c r="F117" s="42">
        <v>796</v>
      </c>
      <c r="G117" s="42" t="s">
        <v>41</v>
      </c>
      <c r="H117" s="76">
        <v>43</v>
      </c>
      <c r="I117" s="76" t="s">
        <v>42</v>
      </c>
      <c r="J117" s="76" t="s">
        <v>67</v>
      </c>
      <c r="K117" s="53">
        <v>440</v>
      </c>
      <c r="L117" s="76" t="s">
        <v>114</v>
      </c>
      <c r="M117" s="76" t="s">
        <v>163</v>
      </c>
      <c r="N117" s="23" t="s">
        <v>155</v>
      </c>
      <c r="O117" s="79" t="s">
        <v>43</v>
      </c>
      <c r="P117" s="16"/>
    </row>
    <row r="118" spans="1:256" s="15" customFormat="1" ht="63.75">
      <c r="A118" s="158" t="s">
        <v>359</v>
      </c>
      <c r="B118" s="42" t="s">
        <v>206</v>
      </c>
      <c r="C118" s="42">
        <v>71</v>
      </c>
      <c r="D118" s="136" t="s">
        <v>110</v>
      </c>
      <c r="E118" s="76" t="s">
        <v>49</v>
      </c>
      <c r="F118" s="42">
        <v>796</v>
      </c>
      <c r="G118" s="42" t="s">
        <v>41</v>
      </c>
      <c r="H118" s="76">
        <v>51</v>
      </c>
      <c r="I118" s="76" t="s">
        <v>68</v>
      </c>
      <c r="J118" s="76" t="s">
        <v>69</v>
      </c>
      <c r="K118" s="53">
        <v>1200</v>
      </c>
      <c r="L118" s="76" t="s">
        <v>114</v>
      </c>
      <c r="M118" s="76" t="s">
        <v>163</v>
      </c>
      <c r="N118" s="23" t="s">
        <v>155</v>
      </c>
      <c r="O118" s="79" t="s">
        <v>43</v>
      </c>
      <c r="P118" s="16"/>
    </row>
    <row r="119" spans="1:256" s="15" customFormat="1" ht="63.75">
      <c r="A119" s="158" t="s">
        <v>408</v>
      </c>
      <c r="B119" s="76" t="s">
        <v>207</v>
      </c>
      <c r="C119" s="42" t="s">
        <v>212</v>
      </c>
      <c r="D119" s="49" t="s">
        <v>115</v>
      </c>
      <c r="E119" s="42" t="s">
        <v>49</v>
      </c>
      <c r="F119" s="42"/>
      <c r="G119" s="42"/>
      <c r="H119" s="42"/>
      <c r="I119" s="42" t="s">
        <v>40</v>
      </c>
      <c r="J119" s="21" t="s">
        <v>51</v>
      </c>
      <c r="K119" s="55">
        <v>510</v>
      </c>
      <c r="L119" s="76" t="s">
        <v>117</v>
      </c>
      <c r="M119" s="21" t="s">
        <v>163</v>
      </c>
      <c r="N119" s="23" t="s">
        <v>155</v>
      </c>
      <c r="O119" s="81" t="s">
        <v>43</v>
      </c>
      <c r="P119" s="16"/>
    </row>
    <row r="120" spans="1:256" s="15" customFormat="1" ht="51.75" customHeight="1">
      <c r="A120" s="158" t="s">
        <v>364</v>
      </c>
      <c r="B120" s="76" t="s">
        <v>208</v>
      </c>
      <c r="C120" s="42">
        <v>43</v>
      </c>
      <c r="D120" s="116" t="s">
        <v>143</v>
      </c>
      <c r="E120" s="42" t="s">
        <v>49</v>
      </c>
      <c r="F120" s="42"/>
      <c r="G120" s="42"/>
      <c r="H120" s="42"/>
      <c r="I120" s="75" t="s">
        <v>65</v>
      </c>
      <c r="J120" s="23" t="s">
        <v>66</v>
      </c>
      <c r="K120" s="55">
        <v>8603.7999999999993</v>
      </c>
      <c r="L120" s="76" t="s">
        <v>116</v>
      </c>
      <c r="M120" s="21" t="s">
        <v>163</v>
      </c>
      <c r="N120" s="76" t="s">
        <v>153</v>
      </c>
      <c r="O120" s="81" t="s">
        <v>43</v>
      </c>
      <c r="P120" s="16"/>
    </row>
    <row r="121" spans="1:256" s="15" customFormat="1" ht="51">
      <c r="A121" s="158" t="s">
        <v>365</v>
      </c>
      <c r="B121" s="41" t="s">
        <v>208</v>
      </c>
      <c r="C121" s="42">
        <v>43</v>
      </c>
      <c r="D121" s="56" t="s">
        <v>144</v>
      </c>
      <c r="E121" s="42" t="s">
        <v>49</v>
      </c>
      <c r="F121" s="42"/>
      <c r="G121" s="42"/>
      <c r="H121" s="42"/>
      <c r="I121" s="75" t="s">
        <v>65</v>
      </c>
      <c r="J121" s="23" t="s">
        <v>66</v>
      </c>
      <c r="K121" s="40">
        <v>957</v>
      </c>
      <c r="L121" s="76" t="s">
        <v>116</v>
      </c>
      <c r="M121" s="21" t="s">
        <v>163</v>
      </c>
      <c r="N121" s="76" t="s">
        <v>153</v>
      </c>
      <c r="O121" s="81" t="s">
        <v>43</v>
      </c>
      <c r="P121" s="16"/>
    </row>
    <row r="122" spans="1:256" s="14" customFormat="1" ht="60.75" customHeight="1">
      <c r="A122" s="158" t="s">
        <v>366</v>
      </c>
      <c r="B122" s="92" t="s">
        <v>202</v>
      </c>
      <c r="C122" s="92" t="s">
        <v>216</v>
      </c>
      <c r="D122" s="102" t="s">
        <v>390</v>
      </c>
      <c r="E122" s="92" t="s">
        <v>49</v>
      </c>
      <c r="F122" s="92"/>
      <c r="G122" s="92"/>
      <c r="H122" s="92"/>
      <c r="I122" s="92" t="s">
        <v>104</v>
      </c>
      <c r="J122" s="21" t="s">
        <v>51</v>
      </c>
      <c r="K122" s="40">
        <f>150000/1000</f>
        <v>150</v>
      </c>
      <c r="L122" s="90" t="s">
        <v>383</v>
      </c>
      <c r="M122" s="21" t="s">
        <v>384</v>
      </c>
      <c r="N122" s="23" t="s">
        <v>155</v>
      </c>
      <c r="O122" s="95" t="s">
        <v>43</v>
      </c>
      <c r="P122" s="24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s="14" customFormat="1" ht="60.75" customHeight="1">
      <c r="A123" s="158" t="s">
        <v>367</v>
      </c>
      <c r="B123" s="120" t="s">
        <v>399</v>
      </c>
      <c r="C123" s="120" t="s">
        <v>400</v>
      </c>
      <c r="D123" s="123" t="s">
        <v>401</v>
      </c>
      <c r="E123" s="120" t="s">
        <v>49</v>
      </c>
      <c r="F123" s="120"/>
      <c r="G123" s="120"/>
      <c r="H123" s="120"/>
      <c r="I123" s="120" t="s">
        <v>104</v>
      </c>
      <c r="J123" s="21" t="s">
        <v>51</v>
      </c>
      <c r="K123" s="40">
        <f>200000000/1000</f>
        <v>200000</v>
      </c>
      <c r="L123" s="122" t="s">
        <v>383</v>
      </c>
      <c r="M123" s="21" t="s">
        <v>402</v>
      </c>
      <c r="N123" s="23" t="s">
        <v>155</v>
      </c>
      <c r="O123" s="121" t="s">
        <v>43</v>
      </c>
      <c r="P123" s="24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15" customFormat="1" ht="80.25" customHeight="1">
      <c r="A124" s="158" t="s">
        <v>370</v>
      </c>
      <c r="B124" s="96" t="s">
        <v>418</v>
      </c>
      <c r="C124" s="109" t="s">
        <v>419</v>
      </c>
      <c r="D124" s="110" t="s">
        <v>420</v>
      </c>
      <c r="E124" s="109" t="s">
        <v>49</v>
      </c>
      <c r="F124" s="109"/>
      <c r="G124" s="109"/>
      <c r="H124" s="96"/>
      <c r="I124" s="96" t="s">
        <v>40</v>
      </c>
      <c r="J124" s="96" t="s">
        <v>60</v>
      </c>
      <c r="K124" s="111">
        <v>534</v>
      </c>
      <c r="L124" s="96" t="s">
        <v>416</v>
      </c>
      <c r="M124" s="96" t="s">
        <v>417</v>
      </c>
      <c r="N124" s="112" t="s">
        <v>156</v>
      </c>
      <c r="O124" s="113" t="s">
        <v>61</v>
      </c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s="15" customFormat="1" ht="75" customHeight="1">
      <c r="A125" s="158" t="s">
        <v>380</v>
      </c>
      <c r="B125" s="140" t="s">
        <v>204</v>
      </c>
      <c r="C125" s="140">
        <v>86</v>
      </c>
      <c r="D125" s="116" t="s">
        <v>106</v>
      </c>
      <c r="E125" s="140" t="s">
        <v>49</v>
      </c>
      <c r="F125" s="140">
        <v>792</v>
      </c>
      <c r="G125" s="140" t="s">
        <v>48</v>
      </c>
      <c r="H125" s="140">
        <v>140</v>
      </c>
      <c r="I125" s="142" t="s">
        <v>42</v>
      </c>
      <c r="J125" s="21" t="s">
        <v>67</v>
      </c>
      <c r="K125" s="40">
        <v>260</v>
      </c>
      <c r="L125" s="142" t="s">
        <v>432</v>
      </c>
      <c r="M125" s="142" t="s">
        <v>163</v>
      </c>
      <c r="N125" s="142" t="s">
        <v>155</v>
      </c>
      <c r="O125" s="141" t="s">
        <v>43</v>
      </c>
      <c r="P125" s="16"/>
    </row>
    <row r="126" spans="1:256" s="15" customFormat="1" ht="110.25" customHeight="1">
      <c r="A126" s="158" t="s">
        <v>381</v>
      </c>
      <c r="B126" s="143" t="s">
        <v>433</v>
      </c>
      <c r="C126" s="143">
        <v>33</v>
      </c>
      <c r="D126" s="116" t="s">
        <v>434</v>
      </c>
      <c r="E126" s="143" t="s">
        <v>49</v>
      </c>
      <c r="F126" s="143"/>
      <c r="G126" s="143"/>
      <c r="H126" s="143"/>
      <c r="I126" s="144" t="s">
        <v>65</v>
      </c>
      <c r="J126" s="23" t="s">
        <v>66</v>
      </c>
      <c r="K126" s="40">
        <v>18305.48</v>
      </c>
      <c r="L126" s="146" t="s">
        <v>432</v>
      </c>
      <c r="M126" s="146" t="s">
        <v>173</v>
      </c>
      <c r="N126" s="146" t="s">
        <v>155</v>
      </c>
      <c r="O126" s="145" t="s">
        <v>43</v>
      </c>
      <c r="P126" s="16"/>
    </row>
    <row r="127" spans="1:256" s="15" customFormat="1" ht="110.25" customHeight="1">
      <c r="A127" s="158" t="s">
        <v>382</v>
      </c>
      <c r="B127" s="152" t="s">
        <v>194</v>
      </c>
      <c r="C127" s="152">
        <v>35</v>
      </c>
      <c r="D127" s="116" t="s">
        <v>446</v>
      </c>
      <c r="E127" s="152" t="s">
        <v>49</v>
      </c>
      <c r="F127" s="152">
        <v>642</v>
      </c>
      <c r="G127" s="159" t="s">
        <v>44</v>
      </c>
      <c r="H127" s="152">
        <v>49</v>
      </c>
      <c r="I127" s="155" t="s">
        <v>445</v>
      </c>
      <c r="J127" s="23" t="s">
        <v>73</v>
      </c>
      <c r="K127" s="40">
        <v>535.25</v>
      </c>
      <c r="L127" s="153" t="s">
        <v>432</v>
      </c>
      <c r="M127" s="153" t="s">
        <v>163</v>
      </c>
      <c r="N127" s="153" t="s">
        <v>155</v>
      </c>
      <c r="O127" s="154" t="s">
        <v>43</v>
      </c>
      <c r="P127" s="16"/>
    </row>
    <row r="128" spans="1:256" s="15" customFormat="1" ht="80.25" customHeight="1">
      <c r="A128" s="165" t="s">
        <v>409</v>
      </c>
      <c r="B128" s="162" t="s">
        <v>205</v>
      </c>
      <c r="C128" s="162">
        <v>71</v>
      </c>
      <c r="D128" s="163" t="s">
        <v>414</v>
      </c>
      <c r="E128" s="166" t="s">
        <v>49</v>
      </c>
      <c r="F128" s="162">
        <v>796</v>
      </c>
      <c r="G128" s="162" t="s">
        <v>41</v>
      </c>
      <c r="H128" s="166">
        <v>43</v>
      </c>
      <c r="I128" s="166" t="s">
        <v>42</v>
      </c>
      <c r="J128" s="166" t="s">
        <v>67</v>
      </c>
      <c r="K128" s="53">
        <v>380</v>
      </c>
      <c r="L128" s="166" t="s">
        <v>114</v>
      </c>
      <c r="M128" s="166" t="s">
        <v>163</v>
      </c>
      <c r="N128" s="164" t="s">
        <v>153</v>
      </c>
      <c r="O128" s="83" t="s">
        <v>43</v>
      </c>
      <c r="P128" s="16"/>
    </row>
    <row r="129" spans="1:256" s="15" customFormat="1" ht="63.75">
      <c r="A129" s="165" t="s">
        <v>415</v>
      </c>
      <c r="B129" s="162" t="s">
        <v>206</v>
      </c>
      <c r="C129" s="162">
        <v>71</v>
      </c>
      <c r="D129" s="163" t="s">
        <v>110</v>
      </c>
      <c r="E129" s="166" t="s">
        <v>49</v>
      </c>
      <c r="F129" s="162">
        <v>796</v>
      </c>
      <c r="G129" s="162" t="s">
        <v>41</v>
      </c>
      <c r="H129" s="166">
        <v>51</v>
      </c>
      <c r="I129" s="166" t="s">
        <v>68</v>
      </c>
      <c r="J129" s="166" t="s">
        <v>69</v>
      </c>
      <c r="K129" s="53">
        <v>1050</v>
      </c>
      <c r="L129" s="166" t="s">
        <v>114</v>
      </c>
      <c r="M129" s="166" t="s">
        <v>163</v>
      </c>
      <c r="N129" s="164" t="s">
        <v>153</v>
      </c>
      <c r="O129" s="83" t="s">
        <v>43</v>
      </c>
      <c r="P129" s="16"/>
    </row>
    <row r="130" spans="1:256" s="15" customFormat="1" ht="75" customHeight="1">
      <c r="A130" s="165" t="s">
        <v>426</v>
      </c>
      <c r="B130" s="162" t="s">
        <v>204</v>
      </c>
      <c r="C130" s="162">
        <v>86</v>
      </c>
      <c r="D130" s="116" t="s">
        <v>106</v>
      </c>
      <c r="E130" s="162" t="s">
        <v>49</v>
      </c>
      <c r="F130" s="162">
        <v>792</v>
      </c>
      <c r="G130" s="162" t="s">
        <v>48</v>
      </c>
      <c r="H130" s="162">
        <v>140</v>
      </c>
      <c r="I130" s="166" t="s">
        <v>42</v>
      </c>
      <c r="J130" s="21" t="s">
        <v>67</v>
      </c>
      <c r="K130" s="40">
        <v>260</v>
      </c>
      <c r="L130" s="166" t="s">
        <v>432</v>
      </c>
      <c r="M130" s="166" t="s">
        <v>163</v>
      </c>
      <c r="N130" s="164" t="s">
        <v>153</v>
      </c>
      <c r="O130" s="83" t="s">
        <v>43</v>
      </c>
      <c r="P130" s="16"/>
    </row>
    <row r="131" spans="1:256" s="14" customFormat="1" ht="14.25" customHeight="1">
      <c r="A131" s="174" t="s">
        <v>147</v>
      </c>
      <c r="B131" s="175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6"/>
      <c r="P131" s="16"/>
      <c r="Q131" s="15"/>
      <c r="R131" s="15"/>
      <c r="S131" s="15"/>
      <c r="T131" s="20"/>
      <c r="U131" s="20"/>
    </row>
    <row r="132" spans="1:256" s="14" customFormat="1" ht="50.25" customHeight="1">
      <c r="A132" s="165" t="s">
        <v>431</v>
      </c>
      <c r="B132" s="42" t="s">
        <v>289</v>
      </c>
      <c r="C132" s="47" t="s">
        <v>290</v>
      </c>
      <c r="D132" s="57" t="s">
        <v>288</v>
      </c>
      <c r="E132" s="42" t="s">
        <v>49</v>
      </c>
      <c r="F132" s="42">
        <v>642</v>
      </c>
      <c r="G132" s="42" t="s">
        <v>44</v>
      </c>
      <c r="H132" s="47">
        <v>1</v>
      </c>
      <c r="I132" s="44" t="s">
        <v>40</v>
      </c>
      <c r="J132" s="42" t="s">
        <v>60</v>
      </c>
      <c r="K132" s="108">
        <v>4100</v>
      </c>
      <c r="L132" s="76" t="s">
        <v>287</v>
      </c>
      <c r="M132" s="73" t="s">
        <v>301</v>
      </c>
      <c r="N132" s="21" t="s">
        <v>157</v>
      </c>
      <c r="O132" s="81" t="s">
        <v>61</v>
      </c>
      <c r="P132" s="16"/>
      <c r="Q132" s="15"/>
      <c r="R132" s="15"/>
      <c r="S132" s="15"/>
      <c r="T132" s="20"/>
      <c r="U132" s="20"/>
    </row>
    <row r="133" spans="1:256" s="14" customFormat="1" ht="45" customHeight="1">
      <c r="A133" s="165" t="s">
        <v>437</v>
      </c>
      <c r="B133" s="41" t="s">
        <v>291</v>
      </c>
      <c r="C133" s="47" t="s">
        <v>292</v>
      </c>
      <c r="D133" s="56" t="s">
        <v>314</v>
      </c>
      <c r="E133" s="42" t="s">
        <v>49</v>
      </c>
      <c r="F133" s="42">
        <v>642</v>
      </c>
      <c r="G133" s="42" t="s">
        <v>44</v>
      </c>
      <c r="H133" s="47">
        <v>2</v>
      </c>
      <c r="I133" s="44" t="s">
        <v>40</v>
      </c>
      <c r="J133" s="42" t="s">
        <v>60</v>
      </c>
      <c r="K133" s="108">
        <v>5200</v>
      </c>
      <c r="L133" s="76" t="s">
        <v>287</v>
      </c>
      <c r="M133" s="73" t="s">
        <v>224</v>
      </c>
      <c r="N133" s="21" t="s">
        <v>157</v>
      </c>
      <c r="O133" s="81" t="s">
        <v>61</v>
      </c>
      <c r="P133" s="16"/>
      <c r="Q133" s="15"/>
      <c r="R133" s="15"/>
      <c r="S133" s="15"/>
      <c r="T133" s="20"/>
      <c r="U133" s="20"/>
    </row>
    <row r="134" spans="1:256" s="14" customFormat="1" ht="45.75" customHeight="1">
      <c r="A134" s="165" t="s">
        <v>438</v>
      </c>
      <c r="B134" s="42" t="s">
        <v>198</v>
      </c>
      <c r="C134" s="58">
        <v>35</v>
      </c>
      <c r="D134" s="59" t="s">
        <v>149</v>
      </c>
      <c r="E134" s="60" t="s">
        <v>49</v>
      </c>
      <c r="F134" s="60">
        <v>796</v>
      </c>
      <c r="G134" s="60" t="s">
        <v>41</v>
      </c>
      <c r="H134" s="61">
        <v>12</v>
      </c>
      <c r="I134" s="61" t="s">
        <v>42</v>
      </c>
      <c r="J134" s="61" t="s">
        <v>50</v>
      </c>
      <c r="K134" s="107">
        <v>1800</v>
      </c>
      <c r="L134" s="61" t="s">
        <v>150</v>
      </c>
      <c r="M134" s="114" t="s">
        <v>396</v>
      </c>
      <c r="N134" s="21" t="s">
        <v>159</v>
      </c>
      <c r="O134" s="85" t="s">
        <v>61</v>
      </c>
      <c r="P134" s="16"/>
      <c r="Q134" s="15"/>
      <c r="R134" s="15"/>
      <c r="S134" s="15"/>
      <c r="T134" s="20"/>
      <c r="U134" s="20"/>
    </row>
    <row r="135" spans="1:256" s="14" customFormat="1" ht="78" customHeight="1">
      <c r="A135" s="165" t="s">
        <v>439</v>
      </c>
      <c r="B135" s="42" t="s">
        <v>198</v>
      </c>
      <c r="C135" s="58">
        <v>35</v>
      </c>
      <c r="D135" s="59" t="s">
        <v>151</v>
      </c>
      <c r="E135" s="60" t="s">
        <v>49</v>
      </c>
      <c r="F135" s="60">
        <v>796</v>
      </c>
      <c r="G135" s="60" t="s">
        <v>41</v>
      </c>
      <c r="H135" s="61">
        <v>10</v>
      </c>
      <c r="I135" s="61" t="s">
        <v>42</v>
      </c>
      <c r="J135" s="61" t="s">
        <v>50</v>
      </c>
      <c r="K135" s="107">
        <v>1000</v>
      </c>
      <c r="L135" s="61" t="s">
        <v>150</v>
      </c>
      <c r="M135" s="114" t="s">
        <v>395</v>
      </c>
      <c r="N135" s="21" t="s">
        <v>156</v>
      </c>
      <c r="O135" s="85" t="s">
        <v>61</v>
      </c>
      <c r="P135" s="16"/>
      <c r="Q135" s="15"/>
      <c r="R135" s="15"/>
      <c r="S135" s="15"/>
      <c r="T135" s="20"/>
      <c r="U135" s="20"/>
    </row>
    <row r="136" spans="1:256" s="14" customFormat="1" ht="78" customHeight="1">
      <c r="A136" s="165" t="s">
        <v>440</v>
      </c>
      <c r="B136" s="74" t="s">
        <v>209</v>
      </c>
      <c r="C136" s="58">
        <v>35</v>
      </c>
      <c r="D136" s="59" t="s">
        <v>183</v>
      </c>
      <c r="E136" s="60" t="s">
        <v>49</v>
      </c>
      <c r="F136" s="60"/>
      <c r="G136" s="60"/>
      <c r="H136" s="61"/>
      <c r="I136" s="61" t="s">
        <v>42</v>
      </c>
      <c r="J136" s="61" t="s">
        <v>50</v>
      </c>
      <c r="K136" s="107">
        <v>1200</v>
      </c>
      <c r="L136" s="61" t="s">
        <v>152</v>
      </c>
      <c r="M136" s="74" t="s">
        <v>161</v>
      </c>
      <c r="N136" s="76" t="s">
        <v>160</v>
      </c>
      <c r="O136" s="85" t="s">
        <v>43</v>
      </c>
      <c r="P136" s="16"/>
      <c r="Q136" s="15"/>
      <c r="R136" s="15"/>
      <c r="S136" s="15"/>
      <c r="T136" s="20"/>
      <c r="U136" s="20"/>
    </row>
    <row r="137" spans="1:256" s="14" customFormat="1" ht="78" customHeight="1">
      <c r="A137" s="165" t="s">
        <v>444</v>
      </c>
      <c r="B137" s="74" t="s">
        <v>209</v>
      </c>
      <c r="C137" s="58">
        <v>35</v>
      </c>
      <c r="D137" s="59" t="s">
        <v>184</v>
      </c>
      <c r="E137" s="60" t="s">
        <v>49</v>
      </c>
      <c r="F137" s="60"/>
      <c r="G137" s="60"/>
      <c r="H137" s="61"/>
      <c r="I137" s="61" t="s">
        <v>42</v>
      </c>
      <c r="J137" s="61" t="s">
        <v>50</v>
      </c>
      <c r="K137" s="107">
        <v>1550</v>
      </c>
      <c r="L137" s="61" t="s">
        <v>150</v>
      </c>
      <c r="M137" s="115" t="s">
        <v>394</v>
      </c>
      <c r="N137" s="76" t="s">
        <v>160</v>
      </c>
      <c r="O137" s="85" t="s">
        <v>43</v>
      </c>
      <c r="P137" s="16"/>
      <c r="Q137" s="15"/>
      <c r="R137" s="15"/>
      <c r="S137" s="15"/>
      <c r="T137" s="20"/>
      <c r="U137" s="20"/>
    </row>
    <row r="138" spans="1:256" ht="75" customHeight="1">
      <c r="A138" s="165" t="s">
        <v>447</v>
      </c>
      <c r="B138" s="75" t="s">
        <v>219</v>
      </c>
      <c r="C138" s="47" t="s">
        <v>219</v>
      </c>
      <c r="D138" s="69" t="s">
        <v>220</v>
      </c>
      <c r="E138" s="47" t="s">
        <v>49</v>
      </c>
      <c r="F138" s="47">
        <v>796</v>
      </c>
      <c r="G138" s="47" t="s">
        <v>41</v>
      </c>
      <c r="H138" s="75">
        <v>10</v>
      </c>
      <c r="I138" s="75" t="s">
        <v>40</v>
      </c>
      <c r="J138" s="75" t="s">
        <v>60</v>
      </c>
      <c r="K138" s="106">
        <v>760</v>
      </c>
      <c r="L138" s="75" t="s">
        <v>98</v>
      </c>
      <c r="M138" s="73" t="s">
        <v>313</v>
      </c>
      <c r="N138" s="23" t="s">
        <v>156</v>
      </c>
      <c r="O138" s="83" t="s">
        <v>61</v>
      </c>
      <c r="P138" s="16"/>
      <c r="T138" s="20"/>
      <c r="U138" s="20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  <c r="IT138" s="14"/>
      <c r="IU138" s="14"/>
      <c r="IV138" s="14"/>
    </row>
    <row r="139" spans="1:256" ht="75" customHeight="1">
      <c r="A139" s="165" t="s">
        <v>449</v>
      </c>
      <c r="B139" s="75" t="s">
        <v>219</v>
      </c>
      <c r="C139" s="47" t="s">
        <v>219</v>
      </c>
      <c r="D139" s="69" t="s">
        <v>255</v>
      </c>
      <c r="E139" s="47" t="s">
        <v>49</v>
      </c>
      <c r="F139" s="47">
        <v>796</v>
      </c>
      <c r="G139" s="47" t="s">
        <v>41</v>
      </c>
      <c r="H139" s="75">
        <v>10</v>
      </c>
      <c r="I139" s="75" t="s">
        <v>40</v>
      </c>
      <c r="J139" s="75" t="s">
        <v>60</v>
      </c>
      <c r="K139" s="106">
        <v>160</v>
      </c>
      <c r="L139" s="75" t="s">
        <v>221</v>
      </c>
      <c r="M139" s="75" t="s">
        <v>222</v>
      </c>
      <c r="N139" s="23" t="s">
        <v>156</v>
      </c>
      <c r="O139" s="83" t="s">
        <v>61</v>
      </c>
    </row>
    <row r="140" spans="1:256" s="15" customFormat="1" ht="47.25" customHeight="1">
      <c r="A140" s="165" t="s">
        <v>450</v>
      </c>
      <c r="B140" s="96" t="s">
        <v>385</v>
      </c>
      <c r="C140" s="109" t="s">
        <v>386</v>
      </c>
      <c r="D140" s="110" t="s">
        <v>368</v>
      </c>
      <c r="E140" s="109" t="s">
        <v>49</v>
      </c>
      <c r="F140" s="109">
        <v>796</v>
      </c>
      <c r="G140" s="109" t="s">
        <v>41</v>
      </c>
      <c r="H140" s="96">
        <v>1</v>
      </c>
      <c r="I140" s="96" t="s">
        <v>40</v>
      </c>
      <c r="J140" s="96" t="s">
        <v>60</v>
      </c>
      <c r="K140" s="111">
        <v>2800</v>
      </c>
      <c r="L140" s="96" t="s">
        <v>150</v>
      </c>
      <c r="M140" s="96" t="s">
        <v>369</v>
      </c>
      <c r="N140" s="112" t="s">
        <v>156</v>
      </c>
      <c r="O140" s="113" t="s">
        <v>61</v>
      </c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s="15" customFormat="1" ht="47.25" customHeight="1">
      <c r="A141" s="165" t="s">
        <v>451</v>
      </c>
      <c r="B141" s="96" t="s">
        <v>430</v>
      </c>
      <c r="C141" s="96" t="s">
        <v>429</v>
      </c>
      <c r="D141" s="110" t="s">
        <v>427</v>
      </c>
      <c r="E141" s="109" t="s">
        <v>49</v>
      </c>
      <c r="F141" s="109">
        <v>796</v>
      </c>
      <c r="G141" s="109" t="s">
        <v>41</v>
      </c>
      <c r="H141" s="96">
        <v>5</v>
      </c>
      <c r="I141" s="96" t="s">
        <v>40</v>
      </c>
      <c r="J141" s="96" t="s">
        <v>60</v>
      </c>
      <c r="K141" s="111">
        <v>454</v>
      </c>
      <c r="L141" s="96" t="s">
        <v>416</v>
      </c>
      <c r="M141" s="96" t="s">
        <v>428</v>
      </c>
      <c r="N141" s="112" t="s">
        <v>156</v>
      </c>
      <c r="O141" s="113" t="s">
        <v>61</v>
      </c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s="15" customFormat="1" ht="47.25" customHeight="1" thickBot="1">
      <c r="A142" s="165" t="s">
        <v>452</v>
      </c>
      <c r="B142" s="96" t="s">
        <v>430</v>
      </c>
      <c r="C142" s="96" t="s">
        <v>429</v>
      </c>
      <c r="D142" s="110" t="s">
        <v>427</v>
      </c>
      <c r="E142" s="109" t="s">
        <v>49</v>
      </c>
      <c r="F142" s="109">
        <v>796</v>
      </c>
      <c r="G142" s="109" t="s">
        <v>41</v>
      </c>
      <c r="H142" s="96">
        <v>5</v>
      </c>
      <c r="I142" s="96" t="s">
        <v>40</v>
      </c>
      <c r="J142" s="96" t="s">
        <v>60</v>
      </c>
      <c r="K142" s="111">
        <v>394</v>
      </c>
      <c r="L142" s="96" t="s">
        <v>416</v>
      </c>
      <c r="M142" s="96" t="s">
        <v>428</v>
      </c>
      <c r="N142" s="161" t="s">
        <v>153</v>
      </c>
      <c r="O142" s="83" t="s">
        <v>43</v>
      </c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s="15" customFormat="1" ht="18" customHeight="1" thickBot="1">
      <c r="A143" s="203" t="s">
        <v>52</v>
      </c>
      <c r="B143" s="204"/>
      <c r="C143" s="204"/>
      <c r="D143" s="204"/>
      <c r="E143" s="204"/>
      <c r="F143" s="204"/>
      <c r="G143" s="204"/>
      <c r="H143" s="204"/>
      <c r="I143" s="204"/>
      <c r="J143" s="204"/>
      <c r="K143" s="133">
        <f>K28+K29+K30+K31+K32+K34+K33+K35+K36+K37+K38+K39+K40+K41+K42+K43+K44+K45+K46+K47+K48+K49+K50+K51+K52+K53+K54+K55+K56+K57+K58+K59+K60+K66+K67+K68+K69+K70+K71+K72+K73+K74+K75+K76+K77+K78+K79+K80+K81+K82+K83+K84+K85+K86+K87+K88+K89+K90+K91+K92+K93+K94+K95+K96+K97+K98+K99+K100+K101+K102+K110+K111+K112+K113+K114+K115+K116+K117+K118+K119+K120+K121+K122+K132+K133+K134+K135+K136+K137+K138+K139+K140+K103+K123+K61+K62+K63+K124+K104+K141+K125+K126+K105+K106+K107+K127+K108+K142+K128+K129+K130</f>
        <v>441179.57981999998</v>
      </c>
      <c r="L143" s="203"/>
      <c r="M143" s="204"/>
      <c r="N143" s="204"/>
      <c r="O143" s="205"/>
    </row>
    <row r="144" spans="1:256" s="15" customFormat="1" ht="0.75" customHeight="1">
      <c r="A144" s="151"/>
      <c r="B144" s="26"/>
      <c r="C144" s="26"/>
      <c r="D144" s="26"/>
      <c r="E144" s="26"/>
      <c r="F144" s="26"/>
      <c r="G144" s="26"/>
      <c r="H144" s="26"/>
      <c r="I144" s="26"/>
      <c r="J144" s="26"/>
      <c r="K144" s="27"/>
      <c r="L144" s="28"/>
      <c r="M144" s="28"/>
      <c r="N144" s="28"/>
      <c r="O144" s="28"/>
    </row>
    <row r="145" spans="1:256" s="15" customFormat="1" ht="12" customHeight="1">
      <c r="A145" s="151"/>
      <c r="B145" s="26"/>
      <c r="C145" s="31"/>
      <c r="D145" s="31"/>
      <c r="E145" s="26"/>
      <c r="F145" s="26"/>
      <c r="G145" s="26"/>
      <c r="H145" s="26"/>
      <c r="I145" s="26"/>
      <c r="J145" s="26"/>
      <c r="K145" s="27"/>
      <c r="L145" s="28"/>
      <c r="M145" s="28"/>
      <c r="N145" s="28"/>
      <c r="O145" s="28"/>
    </row>
    <row r="146" spans="1:256" s="15" customFormat="1" ht="15" customHeight="1">
      <c r="A146" s="151"/>
      <c r="B146" s="26"/>
      <c r="C146" s="31"/>
      <c r="D146" s="31"/>
      <c r="E146" s="26"/>
      <c r="F146" s="26"/>
      <c r="G146" s="26"/>
      <c r="H146" s="26"/>
      <c r="I146" s="26"/>
      <c r="J146" s="26"/>
      <c r="K146" s="27"/>
      <c r="L146" s="28"/>
      <c r="M146" s="28"/>
      <c r="N146" s="28"/>
      <c r="O146" s="28"/>
    </row>
    <row r="147" spans="1:256" s="15" customFormat="1" ht="15" customHeight="1">
      <c r="A147" s="29"/>
      <c r="B147" s="29"/>
      <c r="C147" s="62"/>
      <c r="D147" s="169"/>
      <c r="E147" s="169"/>
      <c r="F147" s="169"/>
      <c r="G147" s="169"/>
      <c r="H147" s="169"/>
      <c r="I147" s="169"/>
      <c r="J147" s="169"/>
      <c r="K147" s="72"/>
      <c r="L147" s="30"/>
      <c r="M147" s="6"/>
      <c r="N147" s="6"/>
      <c r="O147" s="28"/>
    </row>
    <row r="148" spans="1:256" s="15" customFormat="1" ht="42" customHeight="1">
      <c r="A148" s="29"/>
      <c r="B148" s="29"/>
      <c r="C148" s="62"/>
      <c r="D148" s="63"/>
      <c r="E148" s="169"/>
      <c r="F148" s="169"/>
      <c r="G148" s="169"/>
      <c r="H148" s="170"/>
      <c r="I148" s="169"/>
      <c r="J148" s="169"/>
      <c r="K148" s="72"/>
      <c r="L148" s="30"/>
      <c r="M148" s="6"/>
      <c r="N148" s="6"/>
      <c r="O148" s="28"/>
    </row>
    <row r="149" spans="1:256" s="15" customFormat="1" ht="45" customHeight="1">
      <c r="A149" s="29"/>
      <c r="B149" s="29"/>
      <c r="C149" s="62"/>
      <c r="D149" s="64"/>
      <c r="E149" s="171"/>
      <c r="F149" s="171"/>
      <c r="G149" s="171"/>
      <c r="H149" s="168"/>
      <c r="I149" s="168"/>
      <c r="J149" s="168"/>
      <c r="K149" s="13"/>
      <c r="L149" s="13"/>
      <c r="M149" s="71"/>
      <c r="N149" s="6"/>
      <c r="O149" s="28"/>
    </row>
    <row r="150" spans="1:256" s="15" customFormat="1" ht="52.5" customHeight="1">
      <c r="A150" s="29"/>
      <c r="B150" s="29"/>
      <c r="C150" s="62"/>
      <c r="D150" s="64"/>
      <c r="E150" s="171"/>
      <c r="F150" s="171"/>
      <c r="G150" s="171"/>
      <c r="H150" s="168"/>
      <c r="I150" s="168"/>
      <c r="J150" s="168"/>
      <c r="K150" s="13"/>
      <c r="L150" s="30"/>
      <c r="M150" s="30"/>
      <c r="N150" s="6"/>
      <c r="O150" s="28"/>
    </row>
    <row r="151" spans="1:256" s="15" customFormat="1" ht="46.5" customHeight="1">
      <c r="A151" s="29"/>
      <c r="B151" s="29"/>
      <c r="C151" s="62"/>
      <c r="D151" s="64"/>
      <c r="E151" s="171"/>
      <c r="F151" s="171"/>
      <c r="G151" s="171"/>
      <c r="H151" s="168"/>
      <c r="I151" s="168"/>
      <c r="J151" s="168"/>
      <c r="K151" s="28"/>
      <c r="L151" s="7"/>
      <c r="M151" s="9"/>
      <c r="N151" s="6"/>
      <c r="O151" s="28"/>
    </row>
    <row r="152" spans="1:256" ht="46.5" customHeight="1">
      <c r="A152" s="29"/>
      <c r="B152" s="29"/>
      <c r="C152" s="62"/>
      <c r="D152" s="64"/>
      <c r="E152" s="171"/>
      <c r="F152" s="171"/>
      <c r="G152" s="171"/>
      <c r="H152" s="168"/>
      <c r="I152" s="168"/>
      <c r="J152" s="168"/>
      <c r="K152" s="28"/>
      <c r="L152" s="7"/>
      <c r="M152" s="9"/>
      <c r="N152" s="6"/>
      <c r="O152" s="28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 ht="47.25" customHeight="1">
      <c r="A153" s="29"/>
      <c r="B153" s="29"/>
      <c r="C153" s="62"/>
      <c r="D153" s="64"/>
      <c r="E153" s="171"/>
      <c r="F153" s="171"/>
      <c r="G153" s="171"/>
      <c r="H153" s="168"/>
      <c r="I153" s="168"/>
      <c r="J153" s="168"/>
      <c r="K153" s="28"/>
      <c r="L153" s="28"/>
      <c r="M153" s="8"/>
      <c r="N153" s="6"/>
      <c r="O153" s="28"/>
    </row>
    <row r="154" spans="1:256" ht="47.25" customHeight="1">
      <c r="A154" s="29"/>
      <c r="B154" s="29"/>
      <c r="C154" s="62"/>
      <c r="D154" s="64"/>
      <c r="E154" s="171"/>
      <c r="F154" s="171"/>
      <c r="G154" s="171"/>
      <c r="H154" s="168"/>
      <c r="I154" s="168"/>
      <c r="J154" s="168"/>
      <c r="K154" s="28"/>
      <c r="L154" s="28"/>
      <c r="M154" s="10"/>
      <c r="N154" s="6"/>
      <c r="O154" s="28"/>
    </row>
    <row r="155" spans="1:256" ht="48" customHeight="1">
      <c r="A155" s="29"/>
      <c r="B155" s="29"/>
      <c r="C155" s="62"/>
      <c r="D155" s="64"/>
      <c r="E155" s="171"/>
      <c r="F155" s="171"/>
      <c r="G155" s="171"/>
      <c r="H155" s="173"/>
      <c r="I155" s="173"/>
      <c r="J155" s="173"/>
      <c r="K155" s="28"/>
      <c r="L155" s="28"/>
      <c r="M155" s="10"/>
      <c r="N155" s="6"/>
      <c r="O155" s="28"/>
    </row>
    <row r="156" spans="1:256" ht="42.75" customHeight="1">
      <c r="A156" s="29"/>
      <c r="B156" s="29"/>
      <c r="C156" s="62"/>
      <c r="D156" s="64"/>
      <c r="E156" s="167"/>
      <c r="F156" s="167"/>
      <c r="G156" s="167"/>
      <c r="H156" s="168"/>
      <c r="I156" s="168"/>
      <c r="J156" s="168"/>
      <c r="K156" s="28"/>
      <c r="L156" s="28"/>
      <c r="M156" s="6"/>
      <c r="N156" s="6"/>
      <c r="O156" s="28"/>
    </row>
    <row r="157" spans="1:256" ht="33.75" customHeight="1">
      <c r="A157" s="29"/>
      <c r="B157" s="29"/>
      <c r="C157" s="62"/>
      <c r="D157" s="62"/>
      <c r="E157" s="62"/>
      <c r="F157" s="62"/>
      <c r="G157" s="62"/>
      <c r="H157" s="62"/>
      <c r="I157" s="62"/>
      <c r="J157" s="62"/>
      <c r="K157" s="28"/>
      <c r="L157" s="28"/>
      <c r="M157" s="6"/>
      <c r="N157" s="6"/>
      <c r="O157" s="28"/>
    </row>
    <row r="158" spans="1:256" ht="28.5" customHeight="1">
      <c r="A158" s="29"/>
      <c r="B158" s="29"/>
      <c r="C158" s="62"/>
      <c r="D158" s="62"/>
      <c r="E158" s="62"/>
      <c r="F158" s="62"/>
      <c r="G158" s="62"/>
      <c r="H158" s="62"/>
      <c r="I158" s="62"/>
      <c r="J158" s="62"/>
      <c r="K158" s="62"/>
      <c r="L158" s="28"/>
      <c r="M158" s="28"/>
      <c r="N158" s="6"/>
      <c r="O158" s="6"/>
      <c r="P158" s="28"/>
      <c r="T158" s="15"/>
    </row>
    <row r="159" spans="1:256">
      <c r="A159" s="29"/>
      <c r="B159" s="29"/>
      <c r="C159" s="62"/>
      <c r="D159" s="32"/>
      <c r="E159" s="65"/>
      <c r="F159" s="65"/>
      <c r="G159" s="62"/>
      <c r="H159" s="62"/>
      <c r="I159" s="62"/>
      <c r="J159" s="62"/>
      <c r="K159" s="28"/>
      <c r="L159" s="28"/>
      <c r="M159" s="6"/>
      <c r="N159" s="6"/>
      <c r="O159" s="28"/>
    </row>
    <row r="160" spans="1:256">
      <c r="A160" s="29"/>
      <c r="B160" s="29"/>
      <c r="C160" s="29"/>
      <c r="D160" s="32"/>
      <c r="E160" s="65"/>
      <c r="F160" s="65"/>
      <c r="G160" s="28"/>
      <c r="H160" s="28"/>
      <c r="I160" s="28"/>
      <c r="J160" s="6"/>
      <c r="K160" s="28"/>
      <c r="L160" s="28"/>
      <c r="M160" s="10"/>
      <c r="N160" s="6"/>
      <c r="O160" s="28"/>
    </row>
    <row r="161" spans="1:15">
      <c r="A161" s="29"/>
      <c r="B161" s="29"/>
      <c r="C161" s="29"/>
      <c r="D161" s="32"/>
      <c r="E161" s="65"/>
      <c r="F161" s="65"/>
      <c r="G161" s="28"/>
      <c r="H161" s="28"/>
      <c r="I161" s="28"/>
      <c r="J161" s="6"/>
      <c r="K161" s="28"/>
      <c r="L161" s="28"/>
      <c r="M161" s="6"/>
      <c r="N161" s="6"/>
      <c r="O161" s="28"/>
    </row>
    <row r="162" spans="1:15">
      <c r="A162" s="29"/>
      <c r="B162" s="29"/>
      <c r="C162" s="29"/>
      <c r="D162" s="32"/>
      <c r="E162" s="65"/>
      <c r="F162" s="65"/>
      <c r="G162" s="28"/>
      <c r="H162" s="28"/>
      <c r="I162" s="28"/>
      <c r="J162" s="6"/>
      <c r="K162" s="28"/>
      <c r="L162" s="28"/>
      <c r="M162" s="6"/>
      <c r="N162" s="6"/>
      <c r="O162" s="28"/>
    </row>
    <row r="163" spans="1:15">
      <c r="A163" s="29"/>
      <c r="B163" s="29"/>
      <c r="C163" s="29"/>
      <c r="D163" s="32"/>
      <c r="E163" s="65"/>
      <c r="F163" s="65"/>
      <c r="G163" s="28"/>
      <c r="H163" s="28"/>
      <c r="I163" s="28"/>
      <c r="J163" s="6"/>
      <c r="K163" s="28"/>
      <c r="L163" s="28"/>
      <c r="M163" s="6"/>
      <c r="N163" s="6"/>
      <c r="O163" s="28"/>
    </row>
    <row r="164" spans="1:15">
      <c r="A164" s="29"/>
      <c r="B164" s="29"/>
      <c r="C164" s="29"/>
      <c r="D164" s="32"/>
      <c r="E164" s="65"/>
      <c r="F164" s="65"/>
      <c r="G164" s="28"/>
      <c r="H164" s="28"/>
      <c r="I164" s="28"/>
      <c r="J164" s="6"/>
      <c r="K164" s="28"/>
      <c r="L164" s="28"/>
      <c r="M164" s="6"/>
      <c r="N164" s="6"/>
      <c r="O164" s="28"/>
    </row>
    <row r="165" spans="1:15">
      <c r="A165" s="29"/>
      <c r="B165" s="28"/>
      <c r="C165" s="28"/>
      <c r="D165" s="32"/>
      <c r="E165" s="65"/>
      <c r="F165" s="65"/>
      <c r="G165" s="28"/>
      <c r="H165" s="28"/>
      <c r="I165" s="28"/>
      <c r="J165" s="28"/>
      <c r="K165" s="28"/>
      <c r="L165" s="28"/>
      <c r="M165" s="28"/>
      <c r="N165" s="28"/>
      <c r="O165" s="28"/>
    </row>
    <row r="166" spans="1:15">
      <c r="A166" s="29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</row>
    <row r="167" spans="1:15">
      <c r="A167" s="29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1:15">
      <c r="A168" s="29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</row>
    <row r="169" spans="1:15">
      <c r="A169" s="29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</row>
    <row r="170" spans="1:15">
      <c r="A170" s="29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</row>
    <row r="171" spans="1:15">
      <c r="A171" s="29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30"/>
      <c r="M171" s="30"/>
      <c r="N171" s="28"/>
      <c r="O171" s="28"/>
    </row>
    <row r="172" spans="1:15">
      <c r="A172" s="29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1:15">
      <c r="A173" s="29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</row>
    <row r="174" spans="1:15">
      <c r="A174" s="29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</row>
    <row r="175" spans="1:15">
      <c r="A175" s="29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</row>
    <row r="180" spans="1:256"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</row>
    <row r="181" spans="1:256"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</row>
    <row r="182" spans="1:256"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</row>
    <row r="183" spans="1:256"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</row>
    <row r="184" spans="1:256" s="66" customFormat="1">
      <c r="A184" s="20"/>
      <c r="P184" s="15"/>
      <c r="Q184" s="15"/>
      <c r="R184" s="15"/>
      <c r="S184" s="15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s="66" customFormat="1">
      <c r="A185" s="20"/>
      <c r="P185" s="25"/>
      <c r="Q185" s="25"/>
      <c r="R185" s="25"/>
      <c r="S185" s="25"/>
    </row>
    <row r="186" spans="1:256" s="66" customFormat="1">
      <c r="A186" s="20"/>
      <c r="P186" s="25"/>
      <c r="Q186" s="25"/>
      <c r="R186" s="25"/>
      <c r="S186" s="25"/>
    </row>
    <row r="187" spans="1:256" s="66" customFormat="1">
      <c r="A187" s="20"/>
      <c r="P187" s="25"/>
      <c r="Q187" s="25"/>
      <c r="R187" s="25"/>
      <c r="S187" s="25"/>
    </row>
    <row r="188" spans="1:256" s="66" customFormat="1">
      <c r="A188" s="20"/>
      <c r="P188" s="25"/>
      <c r="Q188" s="25"/>
      <c r="R188" s="25"/>
      <c r="S188" s="25"/>
    </row>
    <row r="189" spans="1:256" s="66" customFormat="1">
      <c r="A189" s="20"/>
      <c r="P189" s="25"/>
      <c r="Q189" s="25"/>
      <c r="R189" s="25"/>
      <c r="S189" s="25"/>
    </row>
    <row r="190" spans="1:256" s="66" customFormat="1">
      <c r="A190" s="20"/>
      <c r="P190" s="25"/>
      <c r="Q190" s="25"/>
      <c r="R190" s="25"/>
      <c r="S190" s="25"/>
    </row>
    <row r="191" spans="1:256" s="66" customFormat="1">
      <c r="A191" s="20"/>
      <c r="P191" s="25"/>
      <c r="Q191" s="25"/>
      <c r="R191" s="25"/>
      <c r="S191" s="25"/>
    </row>
    <row r="192" spans="1:256" s="66" customFormat="1">
      <c r="A192" s="20"/>
      <c r="P192" s="25"/>
      <c r="Q192" s="25"/>
      <c r="R192" s="25"/>
      <c r="S192" s="25"/>
    </row>
    <row r="193" spans="1:256" s="66" customFormat="1">
      <c r="A193" s="20"/>
      <c r="P193" s="25"/>
      <c r="Q193" s="25"/>
      <c r="R193" s="25"/>
      <c r="S193" s="25"/>
    </row>
    <row r="194" spans="1:256" s="66" customFormat="1">
      <c r="A194" s="20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25"/>
      <c r="Q194" s="25"/>
      <c r="R194" s="25"/>
      <c r="S194" s="25"/>
    </row>
    <row r="195" spans="1:256" s="66" customFormat="1">
      <c r="A195" s="20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25"/>
      <c r="Q195" s="25"/>
      <c r="R195" s="25"/>
      <c r="S195" s="25"/>
    </row>
    <row r="196" spans="1:256" s="66" customFormat="1">
      <c r="A196" s="20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25"/>
      <c r="Q196" s="25"/>
      <c r="R196" s="25"/>
      <c r="S196" s="25"/>
    </row>
    <row r="197" spans="1:256" s="66" customFormat="1">
      <c r="A197" s="20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25"/>
      <c r="Q197" s="25"/>
      <c r="R197" s="25"/>
      <c r="S197" s="25"/>
    </row>
    <row r="198" spans="1:256">
      <c r="P198" s="25"/>
      <c r="Q198" s="25"/>
      <c r="R198" s="25"/>
      <c r="S198" s="25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  <c r="EF198" s="66"/>
      <c r="EG198" s="66"/>
      <c r="EH198" s="66"/>
      <c r="EI198" s="66"/>
      <c r="EJ198" s="66"/>
      <c r="EK198" s="66"/>
      <c r="EL198" s="66"/>
      <c r="EM198" s="66"/>
      <c r="EN198" s="66"/>
      <c r="EO198" s="66"/>
      <c r="EP198" s="66"/>
      <c r="EQ198" s="66"/>
      <c r="ER198" s="66"/>
      <c r="ES198" s="66"/>
      <c r="ET198" s="66"/>
      <c r="EU198" s="66"/>
      <c r="EV198" s="66"/>
      <c r="EW198" s="66"/>
      <c r="EX198" s="66"/>
      <c r="EY198" s="66"/>
      <c r="EZ198" s="66"/>
      <c r="FA198" s="66"/>
      <c r="FB198" s="66"/>
      <c r="FC198" s="66"/>
      <c r="FD198" s="66"/>
      <c r="FE198" s="66"/>
      <c r="FF198" s="66"/>
      <c r="FG198" s="66"/>
      <c r="FH198" s="66"/>
      <c r="FI198" s="66"/>
      <c r="FJ198" s="66"/>
      <c r="FK198" s="66"/>
      <c r="FL198" s="66"/>
      <c r="FM198" s="66"/>
      <c r="FN198" s="66"/>
      <c r="FO198" s="66"/>
      <c r="FP198" s="66"/>
      <c r="FQ198" s="66"/>
      <c r="FR198" s="66"/>
      <c r="FS198" s="66"/>
      <c r="FT198" s="66"/>
      <c r="FU198" s="66"/>
      <c r="FV198" s="66"/>
      <c r="FW198" s="66"/>
      <c r="FX198" s="66"/>
      <c r="FY198" s="66"/>
      <c r="FZ198" s="66"/>
      <c r="GA198" s="66"/>
      <c r="GB198" s="66"/>
      <c r="GC198" s="66"/>
      <c r="GD198" s="66"/>
      <c r="GE198" s="66"/>
      <c r="GF198" s="66"/>
      <c r="GG198" s="66"/>
      <c r="GH198" s="66"/>
      <c r="GI198" s="66"/>
      <c r="GJ198" s="66"/>
      <c r="GK198" s="66"/>
      <c r="GL198" s="66"/>
      <c r="GM198" s="66"/>
      <c r="GN198" s="66"/>
      <c r="GO198" s="66"/>
      <c r="GP198" s="66"/>
      <c r="GQ198" s="66"/>
      <c r="GR198" s="66"/>
      <c r="GS198" s="66"/>
      <c r="GT198" s="66"/>
      <c r="GU198" s="66"/>
      <c r="GV198" s="66"/>
      <c r="GW198" s="66"/>
      <c r="GX198" s="66"/>
      <c r="GY198" s="66"/>
      <c r="GZ198" s="66"/>
      <c r="HA198" s="66"/>
      <c r="HB198" s="66"/>
      <c r="HC198" s="66"/>
      <c r="HD198" s="66"/>
      <c r="HE198" s="66"/>
      <c r="HF198" s="66"/>
      <c r="HG198" s="66"/>
      <c r="HH198" s="66"/>
      <c r="HI198" s="66"/>
      <c r="HJ198" s="66"/>
      <c r="HK198" s="66"/>
      <c r="HL198" s="66"/>
      <c r="HM198" s="66"/>
      <c r="HN198" s="66"/>
      <c r="HO198" s="66"/>
      <c r="HP198" s="66"/>
      <c r="HQ198" s="66"/>
      <c r="HR198" s="66"/>
      <c r="HS198" s="66"/>
      <c r="HT198" s="66"/>
      <c r="HU198" s="66"/>
      <c r="HV198" s="66"/>
      <c r="HW198" s="66"/>
      <c r="HX198" s="66"/>
      <c r="HY198" s="66"/>
      <c r="HZ198" s="66"/>
      <c r="IA198" s="66"/>
      <c r="IB198" s="66"/>
      <c r="IC198" s="66"/>
      <c r="ID198" s="66"/>
      <c r="IE198" s="66"/>
      <c r="IF198" s="66"/>
      <c r="IG198" s="66"/>
      <c r="IH198" s="66"/>
      <c r="II198" s="66"/>
      <c r="IJ198" s="66"/>
      <c r="IK198" s="66"/>
      <c r="IL198" s="66"/>
      <c r="IM198" s="66"/>
      <c r="IN198" s="66"/>
      <c r="IO198" s="66"/>
      <c r="IP198" s="66"/>
      <c r="IQ198" s="66"/>
      <c r="IR198" s="66"/>
      <c r="IS198" s="66"/>
      <c r="IT198" s="66"/>
      <c r="IU198" s="66"/>
      <c r="IV198" s="66"/>
    </row>
  </sheetData>
  <mergeCells count="98">
    <mergeCell ref="H31:H32"/>
    <mergeCell ref="B31:B32"/>
    <mergeCell ref="C31:C32"/>
    <mergeCell ref="E28:E30"/>
    <mergeCell ref="F28:F30"/>
    <mergeCell ref="G28:G30"/>
    <mergeCell ref="D31:D32"/>
    <mergeCell ref="E31:E32"/>
    <mergeCell ref="A31:A32"/>
    <mergeCell ref="F31:F32"/>
    <mergeCell ref="G31:G32"/>
    <mergeCell ref="A28:A30"/>
    <mergeCell ref="B28:B30"/>
    <mergeCell ref="C28:C30"/>
    <mergeCell ref="D28:D30"/>
    <mergeCell ref="B34:B37"/>
    <mergeCell ref="E34:E37"/>
    <mergeCell ref="F34:F37"/>
    <mergeCell ref="G34:G37"/>
    <mergeCell ref="H34:H37"/>
    <mergeCell ref="A18:E18"/>
    <mergeCell ref="F18:O18"/>
    <mergeCell ref="A19:E19"/>
    <mergeCell ref="F24:G24"/>
    <mergeCell ref="H24:H25"/>
    <mergeCell ref="I24:J24"/>
    <mergeCell ref="A20:E20"/>
    <mergeCell ref="F20:O20"/>
    <mergeCell ref="L1:O1"/>
    <mergeCell ref="L2:O2"/>
    <mergeCell ref="L3:O3"/>
    <mergeCell ref="L9:O9"/>
    <mergeCell ref="L11:O11"/>
    <mergeCell ref="L4:O4"/>
    <mergeCell ref="L5:O5"/>
    <mergeCell ref="L7:N7"/>
    <mergeCell ref="L12:O12"/>
    <mergeCell ref="A14:O14"/>
    <mergeCell ref="A15:O15"/>
    <mergeCell ref="A16:E16"/>
    <mergeCell ref="F16:O16"/>
    <mergeCell ref="A17:E17"/>
    <mergeCell ref="F17:O17"/>
    <mergeCell ref="F19:O19"/>
    <mergeCell ref="E153:G153"/>
    <mergeCell ref="H153:J153"/>
    <mergeCell ref="D24:D25"/>
    <mergeCell ref="E24:E25"/>
    <mergeCell ref="A143:J143"/>
    <mergeCell ref="L143:O143"/>
    <mergeCell ref="H28:H30"/>
    <mergeCell ref="I28:I30"/>
    <mergeCell ref="D147:J147"/>
    <mergeCell ref="L24:M24"/>
    <mergeCell ref="A21:E21"/>
    <mergeCell ref="A22:E22"/>
    <mergeCell ref="F22:O22"/>
    <mergeCell ref="O28:O30"/>
    <mergeCell ref="F21:O21"/>
    <mergeCell ref="A23:A25"/>
    <mergeCell ref="B23:B25"/>
    <mergeCell ref="C23:C25"/>
    <mergeCell ref="D23:M23"/>
    <mergeCell ref="K24:K25"/>
    <mergeCell ref="N23:N25"/>
    <mergeCell ref="O23:O24"/>
    <mergeCell ref="A27:O27"/>
    <mergeCell ref="N28:N30"/>
    <mergeCell ref="I31:I32"/>
    <mergeCell ref="J31:J32"/>
    <mergeCell ref="J28:J30"/>
    <mergeCell ref="H155:J155"/>
    <mergeCell ref="E155:G155"/>
    <mergeCell ref="A131:O131"/>
    <mergeCell ref="A109:O109"/>
    <mergeCell ref="A64:O64"/>
    <mergeCell ref="C34:C37"/>
    <mergeCell ref="D34:D37"/>
    <mergeCell ref="I34:I37"/>
    <mergeCell ref="J34:J37"/>
    <mergeCell ref="N34:N37"/>
    <mergeCell ref="O34:O37"/>
    <mergeCell ref="A65:O65"/>
    <mergeCell ref="A34:A37"/>
    <mergeCell ref="E156:G156"/>
    <mergeCell ref="H156:J156"/>
    <mergeCell ref="E148:G148"/>
    <mergeCell ref="H148:J148"/>
    <mergeCell ref="E149:G149"/>
    <mergeCell ref="H149:J149"/>
    <mergeCell ref="E150:G150"/>
    <mergeCell ref="H150:J150"/>
    <mergeCell ref="E151:G151"/>
    <mergeCell ref="H151:J151"/>
    <mergeCell ref="H154:J154"/>
    <mergeCell ref="E154:G154"/>
    <mergeCell ref="E152:G152"/>
    <mergeCell ref="H152:J152"/>
  </mergeCells>
  <hyperlinks>
    <hyperlink ref="F19" r:id="rId1"/>
  </hyperlinks>
  <pageMargins left="0.31496062992125984" right="0.15748031496062992" top="0.18046875000000001" bottom="0.24" header="0.17" footer="0.16"/>
  <pageSetup paperSize="9" scale="55" fitToHeight="5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 2016 ред 30</vt:lpstr>
      <vt:lpstr>'План  2016 ред 30'!Заголовки_для_печати</vt:lpstr>
      <vt:lpstr>'План  2016 ред 30'!Область_печати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Ажимамбетова Кристина Николаевна</cp:lastModifiedBy>
  <cp:lastPrinted>2016-12-19T07:33:56Z</cp:lastPrinted>
  <dcterms:created xsi:type="dcterms:W3CDTF">2011-01-28T08:18:11Z</dcterms:created>
  <dcterms:modified xsi:type="dcterms:W3CDTF">2016-12-26T10:40:06Z</dcterms:modified>
</cp:coreProperties>
</file>